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84" windowWidth="22980" windowHeight="9792"/>
  </bookViews>
  <sheets>
    <sheet name="NYT-figur inkl. data" sheetId="1" r:id="rId1"/>
    <sheet name="Suppl. data" sheetId="2" r:id="rId2"/>
  </sheets>
  <calcPr calcId="145621"/>
</workbook>
</file>

<file path=xl/calcChain.xml><?xml version="1.0" encoding="utf-8"?>
<calcChain xmlns="http://schemas.openxmlformats.org/spreadsheetml/2006/main">
  <c r="C14" i="1" l="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13" i="1"/>
  <c r="C7" i="1"/>
  <c r="C8" i="1"/>
  <c r="C6" i="1"/>
  <c r="C9" i="1"/>
  <c r="C5" i="1"/>
</calcChain>
</file>

<file path=xl/sharedStrings.xml><?xml version="1.0" encoding="utf-8"?>
<sst xmlns="http://schemas.openxmlformats.org/spreadsheetml/2006/main" count="40" uniqueCount="18">
  <si>
    <t>Periode</t>
  </si>
  <si>
    <t>Nye lån og
omlægninger</t>
  </si>
  <si>
    <t>Udløb af
afdragsfrihed</t>
  </si>
  <si>
    <t>Afdrag</t>
  </si>
  <si>
    <t>Udestående
udlån</t>
  </si>
  <si>
    <t>Lån med afdrag</t>
  </si>
  <si>
    <t>Lån uden afdrag</t>
  </si>
  <si>
    <t>Lån med fast rente</t>
  </si>
  <si>
    <t>Lån med variabel rente</t>
  </si>
  <si>
    <t>Mia. kr.</t>
  </si>
  <si>
    <t xml:space="preserve">Dataskæring: Sektor=1430, Land=DK, Valuta=Alle, Udlån=I alt, Institut=Realkredit, Udestående udlån=Udlån ultimo perioden nominel værdi, Afdrag=Ordinære afdrag, Udløb af afdragsfrihed = Reklassifikationer, Nye lån og omlægninger=Ændring i udestående udlån fratrukket 'Udløb af afdragsfrihed' og 'Afdrag'. </t>
  </si>
  <si>
    <t>Danske privatkunders realkreditlån fordelt på låntyper</t>
  </si>
  <si>
    <t>Udestående udlån</t>
  </si>
  <si>
    <t>okt-14 til feb-19</t>
  </si>
  <si>
    <t>Nye lån og omlægninger</t>
  </si>
  <si>
    <t>Udløb af afdragsfrihed</t>
  </si>
  <si>
    <t>Lån med afdrags andel af samlet udlån (pct.)</t>
  </si>
  <si>
    <t>Realkreditlån med afdrag er steget støt siden deres andel nåede lavpunkt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</si>
</sst>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 * #,##0.0_ ;_ * \-#,##0.0_ ;_ * &quot;-&quot;??_ ;_ @_ "/>
    <numFmt numFmtId="165" formatCode="_ * #,##0_ ;_ * \-#,##0_ ;_ * &quot;-&quot;??_ ;_ @_ "/>
  </numFmts>
  <fonts count="4"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theme="2"/>
        <bgColor indexed="64"/>
      </patternFill>
    </fill>
  </fills>
  <borders count="12">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0">
    <xf numFmtId="0" fontId="0" fillId="0" borderId="0" xfId="0"/>
    <xf numFmtId="0" fontId="0" fillId="0" borderId="4" xfId="0" applyBorder="1"/>
    <xf numFmtId="17" fontId="0" fillId="0" borderId="0" xfId="0" applyNumberFormat="1"/>
    <xf numFmtId="0" fontId="0" fillId="2" borderId="6" xfId="0" applyFill="1" applyBorder="1"/>
    <xf numFmtId="0" fontId="0" fillId="2" borderId="7" xfId="0" applyFill="1" applyBorder="1"/>
    <xf numFmtId="164" fontId="0" fillId="0" borderId="8" xfId="1" applyNumberFormat="1" applyFont="1" applyBorder="1"/>
    <xf numFmtId="164" fontId="0" fillId="0" borderId="2" xfId="1" applyNumberFormat="1" applyFont="1" applyBorder="1"/>
    <xf numFmtId="164" fontId="0" fillId="0" borderId="0" xfId="1" applyNumberFormat="1" applyFont="1" applyBorder="1"/>
    <xf numFmtId="164" fontId="0" fillId="0" borderId="1" xfId="1" applyNumberFormat="1" applyFont="1" applyBorder="1"/>
    <xf numFmtId="165" fontId="0" fillId="0" borderId="0" xfId="1" applyNumberFormat="1" applyFont="1" applyBorder="1"/>
    <xf numFmtId="0" fontId="2" fillId="0" borderId="3" xfId="0" applyFont="1" applyBorder="1" applyAlignment="1">
      <alignment wrapText="1"/>
    </xf>
    <xf numFmtId="0" fontId="2" fillId="0" borderId="4" xfId="0" applyFont="1" applyBorder="1" applyAlignment="1">
      <alignment wrapText="1"/>
    </xf>
    <xf numFmtId="0" fontId="2" fillId="0" borderId="4" xfId="0" applyFont="1" applyBorder="1"/>
    <xf numFmtId="0" fontId="2" fillId="0" borderId="5" xfId="0" applyFont="1" applyBorder="1" applyAlignment="1">
      <alignment wrapText="1"/>
    </xf>
    <xf numFmtId="0" fontId="3" fillId="0" borderId="0" xfId="0" applyFont="1"/>
    <xf numFmtId="0" fontId="2" fillId="0" borderId="0" xfId="0" applyFont="1"/>
    <xf numFmtId="0" fontId="0" fillId="0" borderId="7" xfId="0" applyBorder="1"/>
    <xf numFmtId="0" fontId="0" fillId="0" borderId="0" xfId="0" applyBorder="1"/>
    <xf numFmtId="17" fontId="0" fillId="0" borderId="7" xfId="0" applyNumberFormat="1" applyBorder="1"/>
    <xf numFmtId="17" fontId="0" fillId="0" borderId="0" xfId="0" applyNumberFormat="1" applyBorder="1"/>
    <xf numFmtId="17" fontId="0" fillId="0" borderId="4" xfId="0" applyNumberFormat="1" applyBorder="1"/>
    <xf numFmtId="164" fontId="0" fillId="0" borderId="7" xfId="1" applyNumberFormat="1" applyFont="1" applyBorder="1"/>
    <xf numFmtId="164" fontId="0" fillId="0" borderId="4" xfId="1" applyNumberFormat="1" applyFont="1" applyBorder="1"/>
    <xf numFmtId="0" fontId="2" fillId="0" borderId="7" xfId="0" applyFont="1" applyBorder="1"/>
    <xf numFmtId="0" fontId="2" fillId="0" borderId="0" xfId="0" applyFont="1" applyBorder="1"/>
    <xf numFmtId="164" fontId="0" fillId="0" borderId="5" xfId="1" applyNumberFormat="1" applyFont="1" applyBorder="1"/>
    <xf numFmtId="164" fontId="0" fillId="0" borderId="3" xfId="1" applyNumberFormat="1" applyFont="1" applyBorder="1"/>
    <xf numFmtId="165" fontId="0" fillId="0" borderId="4" xfId="1" applyNumberFormat="1" applyFont="1" applyBorder="1"/>
    <xf numFmtId="165" fontId="0" fillId="0" borderId="7" xfId="1" applyNumberFormat="1" applyFont="1" applyBorder="1"/>
    <xf numFmtId="17" fontId="0" fillId="0" borderId="7" xfId="0" applyNumberFormat="1" applyFont="1" applyBorder="1" applyAlignment="1">
      <alignment horizontal="left"/>
    </xf>
    <xf numFmtId="0" fontId="0" fillId="0" borderId="0" xfId="0" quotePrefix="1" applyFont="1" applyBorder="1" applyAlignment="1">
      <alignment horizontal="left"/>
    </xf>
    <xf numFmtId="17" fontId="0" fillId="0" borderId="4" xfId="0" applyNumberFormat="1" applyFont="1" applyBorder="1" applyAlignment="1">
      <alignment horizontal="left"/>
    </xf>
    <xf numFmtId="0" fontId="2" fillId="0" borderId="4" xfId="0" applyFont="1" applyBorder="1" applyAlignment="1">
      <alignment horizontal="left" wrapText="1"/>
    </xf>
    <xf numFmtId="0" fontId="2" fillId="0" borderId="1" xfId="0" applyFont="1" applyBorder="1" applyAlignment="1">
      <alignment horizontal="left"/>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2" xfId="0" applyFont="1" applyBorder="1" applyAlignment="1">
      <alignment horizontal="center"/>
    </xf>
    <xf numFmtId="0" fontId="2" fillId="0" borderId="0" xfId="0" applyFont="1" applyBorder="1" applyAlignment="1">
      <alignment horizontal="center"/>
    </xf>
    <xf numFmtId="0" fontId="2" fillId="0" borderId="1" xfId="0" applyFont="1" applyBorder="1" applyAlignment="1">
      <alignment horizontal="center"/>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8</xdr:col>
      <xdr:colOff>298478</xdr:colOff>
      <xdr:row>12</xdr:row>
      <xdr:rowOff>89754</xdr:rowOff>
    </xdr:to>
    <xdr:pic>
      <xdr:nvPicPr>
        <xdr:cNvPr id="3" name="Billed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41420" y="548640"/>
          <a:ext cx="2736878" cy="1956654"/>
        </a:xfrm>
        <a:prstGeom prst="rect">
          <a:avLst/>
        </a:prstGeom>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tabSelected="1" workbookViewId="0"/>
  </sheetViews>
  <sheetFormatPr defaultRowHeight="14.4" x14ac:dyDescent="0.3"/>
  <cols>
    <col min="1" max="1" width="22.5546875" customWidth="1"/>
    <col min="2" max="2" width="14.21875" bestFit="1" customWidth="1"/>
  </cols>
  <sheetData>
    <row r="1" spans="1:3" x14ac:dyDescent="0.3">
      <c r="A1" s="15" t="s">
        <v>17</v>
      </c>
    </row>
    <row r="2" spans="1:3" x14ac:dyDescent="0.3">
      <c r="A2" s="14" t="s">
        <v>9</v>
      </c>
    </row>
    <row r="4" spans="1:3" x14ac:dyDescent="0.3">
      <c r="A4" s="1"/>
      <c r="B4" s="12" t="s">
        <v>0</v>
      </c>
      <c r="C4" s="12" t="s">
        <v>9</v>
      </c>
    </row>
    <row r="5" spans="1:3" x14ac:dyDescent="0.3">
      <c r="A5" s="23" t="s">
        <v>12</v>
      </c>
      <c r="B5" s="29">
        <v>41883</v>
      </c>
      <c r="C5" s="21">
        <f>'Suppl. data'!E7+'Suppl. data'!I7</f>
        <v>568.6408918994</v>
      </c>
    </row>
    <row r="6" spans="1:3" x14ac:dyDescent="0.3">
      <c r="A6" s="24" t="s">
        <v>14</v>
      </c>
      <c r="B6" s="30" t="s">
        <v>13</v>
      </c>
      <c r="C6" s="7">
        <f>SUM('Suppl. data'!B8:B60)+SUM('Suppl. data'!F8:F60)</f>
        <v>240.24893602510573</v>
      </c>
    </row>
    <row r="7" spans="1:3" x14ac:dyDescent="0.3">
      <c r="A7" s="24" t="s">
        <v>15</v>
      </c>
      <c r="B7" s="30" t="s">
        <v>13</v>
      </c>
      <c r="C7" s="7">
        <f>SUM('Suppl. data'!C8:C60)+SUM('Suppl. data'!G8:G60)</f>
        <v>115.81575263233434</v>
      </c>
    </row>
    <row r="8" spans="1:3" x14ac:dyDescent="0.3">
      <c r="A8" s="24" t="s">
        <v>3</v>
      </c>
      <c r="B8" s="30" t="s">
        <v>13</v>
      </c>
      <c r="C8" s="7">
        <f>SUM('Suppl. data'!D8:D60)+SUM('Suppl. data'!H8:H60)</f>
        <v>-128.69199120484001</v>
      </c>
    </row>
    <row r="9" spans="1:3" x14ac:dyDescent="0.3">
      <c r="A9" s="12" t="s">
        <v>12</v>
      </c>
      <c r="B9" s="31">
        <v>43497</v>
      </c>
      <c r="C9" s="22">
        <f>'Suppl. data'!E60+'Suppl. data'!I60</f>
        <v>796.01358935200005</v>
      </c>
    </row>
    <row r="12" spans="1:3" ht="31.8" customHeight="1" x14ac:dyDescent="0.3">
      <c r="A12" s="12" t="s">
        <v>0</v>
      </c>
      <c r="B12" s="32" t="s">
        <v>16</v>
      </c>
      <c r="C12" s="32"/>
    </row>
    <row r="13" spans="1:3" x14ac:dyDescent="0.3">
      <c r="A13" s="18">
        <v>41883</v>
      </c>
      <c r="B13" s="16"/>
      <c r="C13" s="28">
        <f>('Suppl. data'!E7+'Suppl. data'!I7)/('Suppl. data'!E7+'Suppl. data'!I7+'Suppl. data'!M7+'Suppl. data'!Q7)*100</f>
        <v>44.160420971464383</v>
      </c>
    </row>
    <row r="14" spans="1:3" x14ac:dyDescent="0.3">
      <c r="A14" s="19">
        <v>41913</v>
      </c>
      <c r="B14" s="17"/>
      <c r="C14" s="9">
        <f>('Suppl. data'!E8+'Suppl. data'!I8)/('Suppl. data'!E8+'Suppl. data'!I8+'Suppl. data'!M8+'Suppl. data'!Q8)*100</f>
        <v>44.479372925012271</v>
      </c>
    </row>
    <row r="15" spans="1:3" x14ac:dyDescent="0.3">
      <c r="A15" s="19">
        <v>41944</v>
      </c>
      <c r="B15" s="17"/>
      <c r="C15" s="9">
        <f>('Suppl. data'!E9+'Suppl. data'!I9)/('Suppl. data'!E9+'Suppl. data'!I9+'Suppl. data'!M9+'Suppl. data'!Q9)*100</f>
        <v>44.525409260070191</v>
      </c>
    </row>
    <row r="16" spans="1:3" x14ac:dyDescent="0.3">
      <c r="A16" s="19">
        <v>41974</v>
      </c>
      <c r="B16" s="17"/>
      <c r="C16" s="9">
        <f>('Suppl. data'!E10+'Suppl. data'!I10)/('Suppl. data'!E10+'Suppl. data'!I10+'Suppl. data'!M10+'Suppl. data'!Q10)*100</f>
        <v>44.796451331302308</v>
      </c>
    </row>
    <row r="17" spans="1:3" x14ac:dyDescent="0.3">
      <c r="A17" s="19">
        <v>42005</v>
      </c>
      <c r="B17" s="17"/>
      <c r="C17" s="9">
        <f>('Suppl. data'!E11+'Suppl. data'!I11)/('Suppl. data'!E11+'Suppl. data'!I11+'Suppl. data'!M11+'Suppl. data'!Q11)*100</f>
        <v>45.677668570271763</v>
      </c>
    </row>
    <row r="18" spans="1:3" x14ac:dyDescent="0.3">
      <c r="A18" s="19">
        <v>42036</v>
      </c>
      <c r="B18" s="17"/>
      <c r="C18" s="9">
        <f>('Suppl. data'!E12+'Suppl. data'!I12)/('Suppl. data'!E12+'Suppl. data'!I12+'Suppl. data'!M12+'Suppl. data'!Q12)*100</f>
        <v>46.048815879842927</v>
      </c>
    </row>
    <row r="19" spans="1:3" x14ac:dyDescent="0.3">
      <c r="A19" s="19">
        <v>42064</v>
      </c>
      <c r="B19" s="17"/>
      <c r="C19" s="9">
        <f>('Suppl. data'!E13+'Suppl. data'!I13)/('Suppl. data'!E13+'Suppl. data'!I13+'Suppl. data'!M13+'Suppl. data'!Q13)*100</f>
        <v>46.299066841132877</v>
      </c>
    </row>
    <row r="20" spans="1:3" x14ac:dyDescent="0.3">
      <c r="A20" s="19">
        <v>42095</v>
      </c>
      <c r="B20" s="17"/>
      <c r="C20" s="9">
        <f>('Suppl. data'!E14+'Suppl. data'!I14)/('Suppl. data'!E14+'Suppl. data'!I14+'Suppl. data'!M14+'Suppl. data'!Q14)*100</f>
        <v>46.891939533418402</v>
      </c>
    </row>
    <row r="21" spans="1:3" x14ac:dyDescent="0.3">
      <c r="A21" s="19">
        <v>42125</v>
      </c>
      <c r="B21" s="17"/>
      <c r="C21" s="9">
        <f>('Suppl. data'!E15+'Suppl. data'!I15)/('Suppl. data'!E15+'Suppl. data'!I15+'Suppl. data'!M15+'Suppl. data'!Q15)*100</f>
        <v>47.014399633851625</v>
      </c>
    </row>
    <row r="22" spans="1:3" x14ac:dyDescent="0.3">
      <c r="A22" s="19">
        <v>42156</v>
      </c>
      <c r="B22" s="17"/>
      <c r="C22" s="9">
        <f>('Suppl. data'!E16+'Suppl. data'!I16)/('Suppl. data'!E16+'Suppl. data'!I16+'Suppl. data'!M16+'Suppl. data'!Q16)*100</f>
        <v>47.13686486095223</v>
      </c>
    </row>
    <row r="23" spans="1:3" x14ac:dyDescent="0.3">
      <c r="A23" s="19">
        <v>42186</v>
      </c>
      <c r="B23" s="17"/>
      <c r="C23" s="9">
        <f>('Suppl. data'!E17+'Suppl. data'!I17)/('Suppl. data'!E17+'Suppl. data'!I17+'Suppl. data'!M17+'Suppl. data'!Q17)*100</f>
        <v>47.339264818785054</v>
      </c>
    </row>
    <row r="24" spans="1:3" x14ac:dyDescent="0.3">
      <c r="A24" s="19">
        <v>42217</v>
      </c>
      <c r="B24" s="17"/>
      <c r="C24" s="9">
        <f>('Suppl. data'!E18+'Suppl. data'!I18)/('Suppl. data'!E18+'Suppl. data'!I18+'Suppl. data'!M18+'Suppl. data'!Q18)*100</f>
        <v>47.349483931466771</v>
      </c>
    </row>
    <row r="25" spans="1:3" x14ac:dyDescent="0.3">
      <c r="A25" s="19">
        <v>42248</v>
      </c>
      <c r="B25" s="17"/>
      <c r="C25" s="9">
        <f>('Suppl. data'!E19+'Suppl. data'!I19)/('Suppl. data'!E19+'Suppl. data'!I19+'Suppl. data'!M19+'Suppl. data'!Q19)*100</f>
        <v>47.479927671953781</v>
      </c>
    </row>
    <row r="26" spans="1:3" x14ac:dyDescent="0.3">
      <c r="A26" s="19">
        <v>42278</v>
      </c>
      <c r="B26" s="17"/>
      <c r="C26" s="9">
        <f>('Suppl. data'!E20+'Suppl. data'!I20)/('Suppl. data'!E20+'Suppl. data'!I20+'Suppl. data'!M20+'Suppl. data'!Q20)*100</f>
        <v>47.638821010160484</v>
      </c>
    </row>
    <row r="27" spans="1:3" x14ac:dyDescent="0.3">
      <c r="A27" s="19">
        <v>42309</v>
      </c>
      <c r="B27" s="17"/>
      <c r="C27" s="9">
        <f>('Suppl. data'!E21+'Suppl. data'!I21)/('Suppl. data'!E21+'Suppl. data'!I21+'Suppl. data'!M21+'Suppl. data'!Q21)*100</f>
        <v>47.621733080202311</v>
      </c>
    </row>
    <row r="28" spans="1:3" x14ac:dyDescent="0.3">
      <c r="A28" s="19">
        <v>42339</v>
      </c>
      <c r="B28" s="17"/>
      <c r="C28" s="9">
        <f>('Suppl. data'!E22+'Suppl. data'!I22)/('Suppl. data'!E22+'Suppl. data'!I22+'Suppl. data'!M22+'Suppl. data'!Q22)*100</f>
        <v>47.979524857588999</v>
      </c>
    </row>
    <row r="29" spans="1:3" x14ac:dyDescent="0.3">
      <c r="A29" s="19">
        <v>42370</v>
      </c>
      <c r="B29" s="17"/>
      <c r="C29" s="9">
        <f>('Suppl. data'!E23+'Suppl. data'!I23)/('Suppl. data'!E23+'Suppl. data'!I23+'Suppl. data'!M23+'Suppl. data'!Q23)*100</f>
        <v>48.600964211074995</v>
      </c>
    </row>
    <row r="30" spans="1:3" x14ac:dyDescent="0.3">
      <c r="A30" s="19">
        <v>42401</v>
      </c>
      <c r="B30" s="17"/>
      <c r="C30" s="9">
        <f>('Suppl. data'!E24+'Suppl. data'!I24)/('Suppl. data'!E24+'Suppl. data'!I24+'Suppl. data'!M24+'Suppl. data'!Q24)*100</f>
        <v>48.565345759873971</v>
      </c>
    </row>
    <row r="31" spans="1:3" x14ac:dyDescent="0.3">
      <c r="A31" s="19">
        <v>42430</v>
      </c>
      <c r="B31" s="17"/>
      <c r="C31" s="9">
        <f>('Suppl. data'!E25+'Suppl. data'!I25)/('Suppl. data'!E25+'Suppl. data'!I25+'Suppl. data'!M25+'Suppl. data'!Q25)*100</f>
        <v>48.593602982844551</v>
      </c>
    </row>
    <row r="32" spans="1:3" x14ac:dyDescent="0.3">
      <c r="A32" s="19">
        <v>42461</v>
      </c>
      <c r="B32" s="17"/>
      <c r="C32" s="9">
        <f>('Suppl. data'!E26+'Suppl. data'!I26)/('Suppl. data'!E26+'Suppl. data'!I26+'Suppl. data'!M26+'Suppl. data'!Q26)*100</f>
        <v>48.756513278780098</v>
      </c>
    </row>
    <row r="33" spans="1:3" x14ac:dyDescent="0.3">
      <c r="A33" s="19">
        <v>42491</v>
      </c>
      <c r="B33" s="17"/>
      <c r="C33" s="9">
        <f>('Suppl. data'!E27+'Suppl. data'!I27)/('Suppl. data'!E27+'Suppl. data'!I27+'Suppl. data'!M27+'Suppl. data'!Q27)*100</f>
        <v>48.775481840979516</v>
      </c>
    </row>
    <row r="34" spans="1:3" x14ac:dyDescent="0.3">
      <c r="A34" s="19">
        <v>42522</v>
      </c>
      <c r="B34" s="17"/>
      <c r="C34" s="9">
        <f>('Suppl. data'!E28+'Suppl. data'!I28)/('Suppl. data'!E28+'Suppl. data'!I28+'Suppl. data'!M28+'Suppl. data'!Q28)*100</f>
        <v>48.824636971081155</v>
      </c>
    </row>
    <row r="35" spans="1:3" x14ac:dyDescent="0.3">
      <c r="A35" s="19">
        <v>42552</v>
      </c>
      <c r="B35" s="17"/>
      <c r="C35" s="9">
        <f>('Suppl. data'!E29+'Suppl. data'!I29)/('Suppl. data'!E29+'Suppl. data'!I29+'Suppl. data'!M29+'Suppl. data'!Q29)*100</f>
        <v>49.005349474783628</v>
      </c>
    </row>
    <row r="36" spans="1:3" x14ac:dyDescent="0.3">
      <c r="A36" s="19">
        <v>42583</v>
      </c>
      <c r="B36" s="17"/>
      <c r="C36" s="9">
        <f>('Suppl. data'!E30+'Suppl. data'!I30)/('Suppl. data'!E30+'Suppl. data'!I30+'Suppl. data'!M30+'Suppl. data'!Q30)*100</f>
        <v>49.092724186831077</v>
      </c>
    </row>
    <row r="37" spans="1:3" x14ac:dyDescent="0.3">
      <c r="A37" s="19">
        <v>42614</v>
      </c>
      <c r="B37" s="17"/>
      <c r="C37" s="9">
        <f>('Suppl. data'!E31+'Suppl. data'!I31)/('Suppl. data'!E31+'Suppl. data'!I31+'Suppl. data'!M31+'Suppl. data'!Q31)*100</f>
        <v>49.393802598378464</v>
      </c>
    </row>
    <row r="38" spans="1:3" x14ac:dyDescent="0.3">
      <c r="A38" s="19">
        <v>42644</v>
      </c>
      <c r="B38" s="17"/>
      <c r="C38" s="9">
        <f>('Suppl. data'!E32+'Suppl. data'!I32)/('Suppl. data'!E32+'Suppl. data'!I32+'Suppl. data'!M32+'Suppl. data'!Q32)*100</f>
        <v>49.501563559059505</v>
      </c>
    </row>
    <row r="39" spans="1:3" x14ac:dyDescent="0.3">
      <c r="A39" s="19">
        <v>42675</v>
      </c>
      <c r="B39" s="17"/>
      <c r="C39" s="9">
        <f>('Suppl. data'!E33+'Suppl. data'!I33)/('Suppl. data'!E33+'Suppl. data'!I33+'Suppl. data'!M33+'Suppl. data'!Q33)*100</f>
        <v>49.550170016766785</v>
      </c>
    </row>
    <row r="40" spans="1:3" x14ac:dyDescent="0.3">
      <c r="A40" s="19">
        <v>42705</v>
      </c>
      <c r="B40" s="17"/>
      <c r="C40" s="9">
        <f>('Suppl. data'!E34+'Suppl. data'!I34)/('Suppl. data'!E34+'Suppl. data'!I34+'Suppl. data'!M34+'Suppl. data'!Q34)*100</f>
        <v>49.648430538385206</v>
      </c>
    </row>
    <row r="41" spans="1:3" x14ac:dyDescent="0.3">
      <c r="A41" s="19">
        <v>42736</v>
      </c>
      <c r="B41" s="17"/>
      <c r="C41" s="9">
        <f>('Suppl. data'!E35+'Suppl. data'!I35)/('Suppl. data'!E35+'Suppl. data'!I35+'Suppl. data'!M35+'Suppl. data'!Q35)*100</f>
        <v>50.311371474566421</v>
      </c>
    </row>
    <row r="42" spans="1:3" x14ac:dyDescent="0.3">
      <c r="A42" s="19">
        <v>42767</v>
      </c>
      <c r="B42" s="17"/>
      <c r="C42" s="9">
        <f>('Suppl. data'!E36+'Suppl. data'!I36)/('Suppl. data'!E36+'Suppl. data'!I36+'Suppl. data'!M36+'Suppl. data'!Q36)*100</f>
        <v>50.320608518939402</v>
      </c>
    </row>
    <row r="43" spans="1:3" x14ac:dyDescent="0.3">
      <c r="A43" s="19">
        <v>42795</v>
      </c>
      <c r="B43" s="17"/>
      <c r="C43" s="9">
        <f>('Suppl. data'!E37+'Suppl. data'!I37)/('Suppl. data'!E37+'Suppl. data'!I37+'Suppl. data'!M37+'Suppl. data'!Q37)*100</f>
        <v>50.523390602718024</v>
      </c>
    </row>
    <row r="44" spans="1:3" x14ac:dyDescent="0.3">
      <c r="A44" s="19">
        <v>42826</v>
      </c>
      <c r="B44" s="17"/>
      <c r="C44" s="9">
        <f>('Suppl. data'!E38+'Suppl. data'!I38)/('Suppl. data'!E38+'Suppl. data'!I38+'Suppl. data'!M38+'Suppl. data'!Q38)*100</f>
        <v>50.589117126089654</v>
      </c>
    </row>
    <row r="45" spans="1:3" x14ac:dyDescent="0.3">
      <c r="A45" s="19">
        <v>42856</v>
      </c>
      <c r="B45" s="17"/>
      <c r="C45" s="9">
        <f>('Suppl. data'!E39+'Suppl. data'!I39)/('Suppl. data'!E39+'Suppl. data'!I39+'Suppl. data'!M39+'Suppl. data'!Q39)*100</f>
        <v>50.59262188020962</v>
      </c>
    </row>
    <row r="46" spans="1:3" x14ac:dyDescent="0.3">
      <c r="A46" s="19">
        <v>42887</v>
      </c>
      <c r="B46" s="17"/>
      <c r="C46" s="9">
        <f>('Suppl. data'!E40+'Suppl. data'!I40)/('Suppl. data'!E40+'Suppl. data'!I40+'Suppl. data'!M40+'Suppl. data'!Q40)*100</f>
        <v>50.499544677517747</v>
      </c>
    </row>
    <row r="47" spans="1:3" x14ac:dyDescent="0.3">
      <c r="A47" s="19">
        <v>42917</v>
      </c>
      <c r="B47" s="17"/>
      <c r="C47" s="9">
        <f>('Suppl. data'!E41+'Suppl. data'!I41)/('Suppl. data'!E41+'Suppl. data'!I41+'Suppl. data'!M41+'Suppl. data'!Q41)*100</f>
        <v>50.782420823563527</v>
      </c>
    </row>
    <row r="48" spans="1:3" x14ac:dyDescent="0.3">
      <c r="A48" s="19">
        <v>42948</v>
      </c>
      <c r="B48" s="17"/>
      <c r="C48" s="9">
        <f>('Suppl. data'!E42+'Suppl. data'!I42)/('Suppl. data'!E42+'Suppl. data'!I42+'Suppl. data'!M42+'Suppl. data'!Q42)*100</f>
        <v>50.898816565844449</v>
      </c>
    </row>
    <row r="49" spans="1:3" x14ac:dyDescent="0.3">
      <c r="A49" s="19">
        <v>42979</v>
      </c>
      <c r="B49" s="17"/>
      <c r="C49" s="9">
        <f>('Suppl. data'!E43+'Suppl. data'!I43)/('Suppl. data'!E43+'Suppl. data'!I43+'Suppl. data'!M43+'Suppl. data'!Q43)*100</f>
        <v>50.763155415120394</v>
      </c>
    </row>
    <row r="50" spans="1:3" x14ac:dyDescent="0.3">
      <c r="A50" s="19">
        <v>43009</v>
      </c>
      <c r="B50" s="17"/>
      <c r="C50" s="9">
        <f>('Suppl. data'!E44+'Suppl. data'!I44)/('Suppl. data'!E44+'Suppl. data'!I44+'Suppl. data'!M44+'Suppl. data'!Q44)*100</f>
        <v>51.107486079193031</v>
      </c>
    </row>
    <row r="51" spans="1:3" x14ac:dyDescent="0.3">
      <c r="A51" s="19">
        <v>43040</v>
      </c>
      <c r="B51" s="17"/>
      <c r="C51" s="9">
        <f>('Suppl. data'!E45+'Suppl. data'!I45)/('Suppl. data'!E45+'Suppl. data'!I45+'Suppl. data'!M45+'Suppl. data'!Q45)*100</f>
        <v>51.16821806504548</v>
      </c>
    </row>
    <row r="52" spans="1:3" x14ac:dyDescent="0.3">
      <c r="A52" s="19">
        <v>43070</v>
      </c>
      <c r="B52" s="17"/>
      <c r="C52" s="9">
        <f>('Suppl. data'!E46+'Suppl. data'!I46)/('Suppl. data'!E46+'Suppl. data'!I46+'Suppl. data'!M46+'Suppl. data'!Q46)*100</f>
        <v>51.270103471191653</v>
      </c>
    </row>
    <row r="53" spans="1:3" x14ac:dyDescent="0.3">
      <c r="A53" s="19">
        <v>43101</v>
      </c>
      <c r="B53" s="17"/>
      <c r="C53" s="9">
        <f>('Suppl. data'!E47+'Suppl. data'!I47)/('Suppl. data'!E47+'Suppl. data'!I47+'Suppl. data'!M47+'Suppl. data'!Q47)*100</f>
        <v>52.031908588028116</v>
      </c>
    </row>
    <row r="54" spans="1:3" x14ac:dyDescent="0.3">
      <c r="A54" s="19">
        <v>43132</v>
      </c>
      <c r="B54" s="17"/>
      <c r="C54" s="9">
        <f>('Suppl. data'!E48+'Suppl. data'!I48)/('Suppl. data'!E48+'Suppl. data'!I48+'Suppl. data'!M48+'Suppl. data'!Q48)*100</f>
        <v>52.049113003994606</v>
      </c>
    </row>
    <row r="55" spans="1:3" x14ac:dyDescent="0.3">
      <c r="A55" s="19">
        <v>43160</v>
      </c>
      <c r="B55" s="17"/>
      <c r="C55" s="9">
        <f>('Suppl. data'!E49+'Suppl. data'!I49)/('Suppl. data'!E49+'Suppl. data'!I49+'Suppl. data'!M49+'Suppl. data'!Q49)*100</f>
        <v>52.023929287718431</v>
      </c>
    </row>
    <row r="56" spans="1:3" x14ac:dyDescent="0.3">
      <c r="A56" s="19">
        <v>43191</v>
      </c>
      <c r="B56" s="17"/>
      <c r="C56" s="9">
        <f>('Suppl. data'!E50+'Suppl. data'!I50)/('Suppl. data'!E50+'Suppl. data'!I50+'Suppl. data'!M50+'Suppl. data'!Q50)*100</f>
        <v>52.273225917718925</v>
      </c>
    </row>
    <row r="57" spans="1:3" x14ac:dyDescent="0.3">
      <c r="A57" s="19">
        <v>43221</v>
      </c>
      <c r="B57" s="17"/>
      <c r="C57" s="9">
        <f>('Suppl. data'!E51+'Suppl. data'!I51)/('Suppl. data'!E51+'Suppl. data'!I51+'Suppl. data'!M51+'Suppl. data'!Q51)*100</f>
        <v>52.317538211140544</v>
      </c>
    </row>
    <row r="58" spans="1:3" x14ac:dyDescent="0.3">
      <c r="A58" s="19">
        <v>43252</v>
      </c>
      <c r="B58" s="17"/>
      <c r="C58" s="9">
        <f>('Suppl. data'!E52+'Suppl. data'!I52)/('Suppl. data'!E52+'Suppl. data'!I52+'Suppl. data'!M52+'Suppl. data'!Q52)*100</f>
        <v>52.220392485882236</v>
      </c>
    </row>
    <row r="59" spans="1:3" x14ac:dyDescent="0.3">
      <c r="A59" s="19">
        <v>43282</v>
      </c>
      <c r="B59" s="17"/>
      <c r="C59" s="9">
        <f>('Suppl. data'!E53+'Suppl. data'!I53)/('Suppl. data'!E53+'Suppl. data'!I53+'Suppl. data'!M53+'Suppl. data'!Q53)*100</f>
        <v>52.4466747218679</v>
      </c>
    </row>
    <row r="60" spans="1:3" x14ac:dyDescent="0.3">
      <c r="A60" s="19">
        <v>43313</v>
      </c>
      <c r="B60" s="17"/>
      <c r="C60" s="9">
        <f>('Suppl. data'!E54+'Suppl. data'!I54)/('Suppl. data'!E54+'Suppl. data'!I54+'Suppl. data'!M54+'Suppl. data'!Q54)*100</f>
        <v>52.514584436640689</v>
      </c>
    </row>
    <row r="61" spans="1:3" x14ac:dyDescent="0.3">
      <c r="A61" s="19">
        <v>43344</v>
      </c>
      <c r="B61" s="17"/>
      <c r="C61" s="9">
        <f>('Suppl. data'!E55+'Suppl. data'!I55)/('Suppl. data'!E55+'Suppl. data'!I55+'Suppl. data'!M55+'Suppl. data'!Q55)*100</f>
        <v>52.482558928402867</v>
      </c>
    </row>
    <row r="62" spans="1:3" x14ac:dyDescent="0.3">
      <c r="A62" s="19">
        <v>43374</v>
      </c>
      <c r="B62" s="17"/>
      <c r="C62" s="9">
        <f>('Suppl. data'!E56+'Suppl. data'!I56)/('Suppl. data'!E56+'Suppl. data'!I56+'Suppl. data'!M56+'Suppl. data'!Q56)*100</f>
        <v>52.689821505794008</v>
      </c>
    </row>
    <row r="63" spans="1:3" x14ac:dyDescent="0.3">
      <c r="A63" s="19">
        <v>43405</v>
      </c>
      <c r="B63" s="17"/>
      <c r="C63" s="9">
        <f>('Suppl. data'!E57+'Suppl. data'!I57)/('Suppl. data'!E57+'Suppl. data'!I57+'Suppl. data'!M57+'Suppl. data'!Q57)*100</f>
        <v>52.772095769895301</v>
      </c>
    </row>
    <row r="64" spans="1:3" x14ac:dyDescent="0.3">
      <c r="A64" s="19">
        <v>43435</v>
      </c>
      <c r="B64" s="17"/>
      <c r="C64" s="9">
        <f>('Suppl. data'!E58+'Suppl. data'!I58)/('Suppl. data'!E58+'Suppl. data'!I58+'Suppl. data'!M58+'Suppl. data'!Q58)*100</f>
        <v>53.291844967333425</v>
      </c>
    </row>
    <row r="65" spans="1:3" x14ac:dyDescent="0.3">
      <c r="A65" s="19">
        <v>43466</v>
      </c>
      <c r="B65" s="17"/>
      <c r="C65" s="9">
        <f>('Suppl. data'!E59+'Suppl. data'!I59)/('Suppl. data'!E59+'Suppl. data'!I59+'Suppl. data'!M59+'Suppl. data'!Q59)*100</f>
        <v>53.626871223982633</v>
      </c>
    </row>
    <row r="66" spans="1:3" x14ac:dyDescent="0.3">
      <c r="A66" s="20">
        <v>43497</v>
      </c>
      <c r="B66" s="1"/>
      <c r="C66" s="27">
        <f>('Suppl. data'!E60+'Suppl. data'!I60)/('Suppl. data'!E60+'Suppl. data'!I60+'Suppl. data'!M60+'Suppl. data'!Q60)*100</f>
        <v>53.660215131034441</v>
      </c>
    </row>
  </sheetData>
  <mergeCells count="1">
    <mergeCell ref="B12:C1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showGridLines="0" workbookViewId="0">
      <selection activeCell="B4" sqref="B4:I4"/>
    </sheetView>
  </sheetViews>
  <sheetFormatPr defaultRowHeight="14.4" x14ac:dyDescent="0.3"/>
  <cols>
    <col min="2" max="17" width="14.33203125" customWidth="1"/>
  </cols>
  <sheetData>
    <row r="1" spans="1:17" x14ac:dyDescent="0.3">
      <c r="A1" s="15" t="s">
        <v>11</v>
      </c>
    </row>
    <row r="2" spans="1:17" x14ac:dyDescent="0.3">
      <c r="A2" s="14" t="s">
        <v>9</v>
      </c>
    </row>
    <row r="4" spans="1:17" x14ac:dyDescent="0.3">
      <c r="A4" s="33" t="s">
        <v>0</v>
      </c>
      <c r="B4" s="34" t="s">
        <v>5</v>
      </c>
      <c r="C4" s="35"/>
      <c r="D4" s="35"/>
      <c r="E4" s="35"/>
      <c r="F4" s="35"/>
      <c r="G4" s="35"/>
      <c r="H4" s="35"/>
      <c r="I4" s="36"/>
      <c r="J4" s="34" t="s">
        <v>6</v>
      </c>
      <c r="K4" s="35"/>
      <c r="L4" s="35"/>
      <c r="M4" s="35"/>
      <c r="N4" s="35"/>
      <c r="O4" s="35"/>
      <c r="P4" s="35"/>
      <c r="Q4" s="36"/>
    </row>
    <row r="5" spans="1:17" x14ac:dyDescent="0.3">
      <c r="A5" s="33"/>
      <c r="B5" s="37" t="s">
        <v>7</v>
      </c>
      <c r="C5" s="38"/>
      <c r="D5" s="38"/>
      <c r="E5" s="39"/>
      <c r="F5" s="37" t="s">
        <v>8</v>
      </c>
      <c r="G5" s="38"/>
      <c r="H5" s="38"/>
      <c r="I5" s="39"/>
      <c r="J5" s="37" t="s">
        <v>7</v>
      </c>
      <c r="K5" s="38"/>
      <c r="L5" s="38"/>
      <c r="M5" s="39"/>
      <c r="N5" s="37" t="s">
        <v>8</v>
      </c>
      <c r="O5" s="38"/>
      <c r="P5" s="38"/>
      <c r="Q5" s="39"/>
    </row>
    <row r="6" spans="1:17" ht="28.8" x14ac:dyDescent="0.3">
      <c r="A6" s="33"/>
      <c r="B6" s="10" t="s">
        <v>1</v>
      </c>
      <c r="C6" s="11" t="s">
        <v>2</v>
      </c>
      <c r="D6" s="12" t="s">
        <v>3</v>
      </c>
      <c r="E6" s="13" t="s">
        <v>4</v>
      </c>
      <c r="F6" s="10" t="s">
        <v>1</v>
      </c>
      <c r="G6" s="11" t="s">
        <v>2</v>
      </c>
      <c r="H6" s="12" t="s">
        <v>3</v>
      </c>
      <c r="I6" s="13" t="s">
        <v>4</v>
      </c>
      <c r="J6" s="10" t="s">
        <v>1</v>
      </c>
      <c r="K6" s="11" t="s">
        <v>2</v>
      </c>
      <c r="L6" s="12" t="s">
        <v>3</v>
      </c>
      <c r="M6" s="13" t="s">
        <v>4</v>
      </c>
      <c r="N6" s="10" t="s">
        <v>1</v>
      </c>
      <c r="O6" s="11" t="s">
        <v>2</v>
      </c>
      <c r="P6" s="12" t="s">
        <v>3</v>
      </c>
      <c r="Q6" s="13" t="s">
        <v>4</v>
      </c>
    </row>
    <row r="7" spans="1:17" x14ac:dyDescent="0.3">
      <c r="A7" s="2">
        <v>41883</v>
      </c>
      <c r="B7" s="3"/>
      <c r="C7" s="4"/>
      <c r="D7" s="4"/>
      <c r="E7" s="5">
        <v>281.50267975944001</v>
      </c>
      <c r="F7" s="3"/>
      <c r="G7" s="4"/>
      <c r="H7" s="4"/>
      <c r="I7" s="5">
        <v>287.13821213995993</v>
      </c>
      <c r="J7" s="3"/>
      <c r="K7" s="4"/>
      <c r="L7" s="4"/>
      <c r="M7" s="5">
        <v>148.46696852460002</v>
      </c>
      <c r="N7" s="3"/>
      <c r="O7" s="4"/>
      <c r="P7" s="4"/>
      <c r="Q7" s="5">
        <v>570.56304349886989</v>
      </c>
    </row>
    <row r="8" spans="1:17" x14ac:dyDescent="0.3">
      <c r="A8" s="2">
        <v>41913</v>
      </c>
      <c r="B8" s="6">
        <v>6.9144165938300128</v>
      </c>
      <c r="C8" s="7">
        <v>0.52374582417000004</v>
      </c>
      <c r="D8" s="7">
        <v>-0.26679346051999997</v>
      </c>
      <c r="E8" s="8">
        <v>288.67404871692003</v>
      </c>
      <c r="F8" s="6">
        <v>-0.51319302117810306</v>
      </c>
      <c r="G8" s="7">
        <v>0.74360807459810152</v>
      </c>
      <c r="H8" s="7">
        <v>-0.36537286699999999</v>
      </c>
      <c r="I8" s="8">
        <v>287.00325432637993</v>
      </c>
      <c r="J8" s="6">
        <v>0.72511013419999648</v>
      </c>
      <c r="K8" s="7">
        <v>-0.66297270320000001</v>
      </c>
      <c r="L8" s="9">
        <v>0</v>
      </c>
      <c r="M8" s="8">
        <v>148.52910595560002</v>
      </c>
      <c r="N8" s="6">
        <v>0.22314011582593418</v>
      </c>
      <c r="O8" s="7">
        <v>-0.73580528470599627</v>
      </c>
      <c r="P8" s="9">
        <v>0</v>
      </c>
      <c r="Q8" s="8">
        <v>570.05037832998983</v>
      </c>
    </row>
    <row r="9" spans="1:17" x14ac:dyDescent="0.3">
      <c r="A9" s="2">
        <v>41944</v>
      </c>
      <c r="B9" s="6">
        <v>4.2702348223199325</v>
      </c>
      <c r="C9" s="7">
        <v>-4.0383940879999997E-2</v>
      </c>
      <c r="D9" s="7">
        <v>-0.27003355099999998</v>
      </c>
      <c r="E9" s="8">
        <v>292.63386604735996</v>
      </c>
      <c r="F9" s="6">
        <v>-1.5656252387199416</v>
      </c>
      <c r="G9" s="7">
        <v>-9.8606323470031731E-2</v>
      </c>
      <c r="H9" s="7">
        <v>-0.36575381499999998</v>
      </c>
      <c r="I9" s="8">
        <v>284.97326894918996</v>
      </c>
      <c r="J9" s="6">
        <v>0.8712262290000008</v>
      </c>
      <c r="K9" s="7">
        <v>-4.1594609999999997E-3</v>
      </c>
      <c r="L9" s="9">
        <v>0</v>
      </c>
      <c r="M9" s="8">
        <v>149.39617272360002</v>
      </c>
      <c r="N9" s="6">
        <v>0.30420402642996286</v>
      </c>
      <c r="O9" s="7">
        <v>-0.1050526623600006</v>
      </c>
      <c r="P9" s="9">
        <v>0</v>
      </c>
      <c r="Q9" s="8">
        <v>570.24952969405979</v>
      </c>
    </row>
    <row r="10" spans="1:17" x14ac:dyDescent="0.3">
      <c r="A10" s="2">
        <v>41974</v>
      </c>
      <c r="B10" s="6">
        <v>4.1095107827100401</v>
      </c>
      <c r="C10" s="7">
        <v>9.317084309999997E-2</v>
      </c>
      <c r="D10" s="7">
        <v>-2.3183277363600001</v>
      </c>
      <c r="E10" s="8">
        <v>294.51821993681</v>
      </c>
      <c r="F10" s="6">
        <v>-1.9583954044312395</v>
      </c>
      <c r="G10" s="7">
        <v>3.4239983821512801</v>
      </c>
      <c r="H10" s="7">
        <v>-2.4812225350600006</v>
      </c>
      <c r="I10" s="8">
        <v>283.95764939185</v>
      </c>
      <c r="J10" s="6">
        <v>-2.1016166431100043</v>
      </c>
      <c r="K10" s="7">
        <v>-0.34504649395999998</v>
      </c>
      <c r="L10" s="9">
        <v>0</v>
      </c>
      <c r="M10" s="8">
        <v>146.94950958653001</v>
      </c>
      <c r="N10" s="6">
        <v>-0.33058338758885597</v>
      </c>
      <c r="O10" s="7">
        <v>-4.0012564361210003</v>
      </c>
      <c r="P10" s="9">
        <v>0</v>
      </c>
      <c r="Q10" s="8">
        <v>565.91768987034993</v>
      </c>
    </row>
    <row r="11" spans="1:17" x14ac:dyDescent="0.3">
      <c r="A11" s="2">
        <v>42005</v>
      </c>
      <c r="B11" s="6">
        <v>7.4140922113399865</v>
      </c>
      <c r="C11" s="7">
        <v>0.44357124250000002</v>
      </c>
      <c r="D11" s="7">
        <v>-0.27924108937000003</v>
      </c>
      <c r="E11" s="8">
        <v>302.09664230127999</v>
      </c>
      <c r="F11" s="6">
        <v>0.51973651175988245</v>
      </c>
      <c r="G11" s="7">
        <v>7.2336333252500022</v>
      </c>
      <c r="H11" s="7">
        <v>-0.38373807599999998</v>
      </c>
      <c r="I11" s="8">
        <v>291.32728115285988</v>
      </c>
      <c r="J11" s="6">
        <v>1.643701725999986</v>
      </c>
      <c r="K11" s="7">
        <v>-0.43685454899999998</v>
      </c>
      <c r="L11" s="9">
        <v>0</v>
      </c>
      <c r="M11" s="8">
        <v>148.15635676353</v>
      </c>
      <c r="N11" s="6">
        <v>-1.0138388315599869</v>
      </c>
      <c r="O11" s="7">
        <v>-7.3286751473100011</v>
      </c>
      <c r="P11" s="9">
        <v>0</v>
      </c>
      <c r="Q11" s="8">
        <v>557.57517589147994</v>
      </c>
    </row>
    <row r="12" spans="1:17" x14ac:dyDescent="0.3">
      <c r="A12" s="2">
        <v>42036</v>
      </c>
      <c r="B12" s="6">
        <v>11.042226788500018</v>
      </c>
      <c r="C12" s="7">
        <v>2.0060372100000009E-3</v>
      </c>
      <c r="D12" s="7">
        <v>-0.27867890899999997</v>
      </c>
      <c r="E12" s="8">
        <v>312.86219621799</v>
      </c>
      <c r="F12" s="6">
        <v>-3.3814606753898744</v>
      </c>
      <c r="G12" s="7">
        <v>-5.0928841790000914E-2</v>
      </c>
      <c r="H12" s="7">
        <v>-0.38096818999999998</v>
      </c>
      <c r="I12" s="8">
        <v>287.51392344568001</v>
      </c>
      <c r="J12" s="6">
        <v>0.63281009299999236</v>
      </c>
      <c r="K12" s="7">
        <v>-5.5330500000000003E-3</v>
      </c>
      <c r="L12" s="9">
        <v>0</v>
      </c>
      <c r="M12" s="8">
        <v>148.78363380652999</v>
      </c>
      <c r="N12" s="6">
        <v>-2.8183239079199449</v>
      </c>
      <c r="O12" s="7">
        <v>-0.13472052916999816</v>
      </c>
      <c r="P12" s="9">
        <v>0</v>
      </c>
      <c r="Q12" s="8">
        <v>554.62213145439</v>
      </c>
    </row>
    <row r="13" spans="1:17" x14ac:dyDescent="0.3">
      <c r="A13" s="2">
        <v>42064</v>
      </c>
      <c r="B13" s="6">
        <v>9.0185331193299145</v>
      </c>
      <c r="C13" s="7">
        <v>0.17577673882000006</v>
      </c>
      <c r="D13" s="7">
        <v>-2.2162843951999998</v>
      </c>
      <c r="E13" s="8">
        <v>319.84022168093992</v>
      </c>
      <c r="F13" s="6">
        <v>-5.1903486518699946</v>
      </c>
      <c r="G13" s="7">
        <v>1.9075310082500001</v>
      </c>
      <c r="H13" s="7">
        <v>-2.5637583388999996</v>
      </c>
      <c r="I13" s="8">
        <v>281.66734746316001</v>
      </c>
      <c r="J13" s="6">
        <v>3.0306839210000054</v>
      </c>
      <c r="K13" s="7">
        <v>-0.37460470600000001</v>
      </c>
      <c r="L13" s="9">
        <v>0</v>
      </c>
      <c r="M13" s="8">
        <v>151.43971302153</v>
      </c>
      <c r="N13" s="6">
        <v>-5.8917557408100585</v>
      </c>
      <c r="O13" s="7">
        <v>-2.4990562713899993</v>
      </c>
      <c r="P13" s="9">
        <v>0</v>
      </c>
      <c r="Q13" s="8">
        <v>546.23131944218994</v>
      </c>
    </row>
    <row r="14" spans="1:17" x14ac:dyDescent="0.3">
      <c r="A14" s="2">
        <v>42095</v>
      </c>
      <c r="B14" s="6">
        <v>11.356642273730131</v>
      </c>
      <c r="C14" s="7">
        <v>2.1638434882099999</v>
      </c>
      <c r="D14" s="7">
        <v>-0.30841632431999993</v>
      </c>
      <c r="E14" s="8">
        <v>333.05229111856005</v>
      </c>
      <c r="F14" s="6">
        <v>-1.0720559285498155</v>
      </c>
      <c r="G14" s="7">
        <v>2.1989867635799998</v>
      </c>
      <c r="H14" s="7">
        <v>-0.38455036500000001</v>
      </c>
      <c r="I14" s="8">
        <v>282.4097279331902</v>
      </c>
      <c r="J14" s="6">
        <v>3.4160979489999921</v>
      </c>
      <c r="K14" s="7">
        <v>-1.5588007370000001</v>
      </c>
      <c r="L14" s="9">
        <v>0</v>
      </c>
      <c r="M14" s="8">
        <v>153.29701023352999</v>
      </c>
      <c r="N14" s="6">
        <v>-1.8340860492500237</v>
      </c>
      <c r="O14" s="7">
        <v>-0.64493306445999998</v>
      </c>
      <c r="P14" s="9">
        <v>0</v>
      </c>
      <c r="Q14" s="8">
        <v>543.75230032847992</v>
      </c>
    </row>
    <row r="15" spans="1:17" x14ac:dyDescent="0.3">
      <c r="A15" s="2">
        <v>42125</v>
      </c>
      <c r="B15" s="6">
        <v>5.9938869400899311</v>
      </c>
      <c r="C15" s="7">
        <v>8.3776336300000025E-3</v>
      </c>
      <c r="D15" s="7">
        <v>-0.307164249</v>
      </c>
      <c r="E15" s="8">
        <v>338.74739144327998</v>
      </c>
      <c r="F15" s="6">
        <v>-1.423726850690135</v>
      </c>
      <c r="G15" s="7">
        <v>3.6806027599983215E-3</v>
      </c>
      <c r="H15" s="7">
        <v>-0.383420017</v>
      </c>
      <c r="I15" s="8">
        <v>280.60626166826006</v>
      </c>
      <c r="J15" s="6">
        <v>2.4107069759999997</v>
      </c>
      <c r="K15" s="7">
        <v>-6.8287080000000002E-3</v>
      </c>
      <c r="L15" s="9">
        <v>0</v>
      </c>
      <c r="M15" s="8">
        <v>155.70088850152999</v>
      </c>
      <c r="N15" s="6">
        <v>-1.4087234264699793</v>
      </c>
      <c r="O15" s="7">
        <v>-2.7998009300003051E-2</v>
      </c>
      <c r="P15" s="9">
        <v>0</v>
      </c>
      <c r="Q15" s="8">
        <v>542.31557889270994</v>
      </c>
    </row>
    <row r="16" spans="1:17" x14ac:dyDescent="0.3">
      <c r="A16" s="2">
        <v>42156</v>
      </c>
      <c r="B16" s="6">
        <v>4.2763069469999939</v>
      </c>
      <c r="C16" s="7">
        <v>0.37034142706000006</v>
      </c>
      <c r="D16" s="7">
        <v>-2.4830374513800009</v>
      </c>
      <c r="E16" s="8">
        <v>340.91100236595997</v>
      </c>
      <c r="F16" s="6">
        <v>0.7790329902199844</v>
      </c>
      <c r="G16" s="7">
        <v>1.4041963434399996</v>
      </c>
      <c r="H16" s="7">
        <v>-2.5386289896300021</v>
      </c>
      <c r="I16" s="8">
        <v>280.25086201229004</v>
      </c>
      <c r="J16" s="6">
        <v>-2.1875159999984128E-2</v>
      </c>
      <c r="K16" s="7">
        <v>-0.83860925399999997</v>
      </c>
      <c r="L16" s="9">
        <v>0</v>
      </c>
      <c r="M16" s="8">
        <v>154.84040408753</v>
      </c>
      <c r="N16" s="6">
        <v>0.13108337479003573</v>
      </c>
      <c r="O16" s="7">
        <v>-0.6653526132700005</v>
      </c>
      <c r="P16" s="9">
        <v>0</v>
      </c>
      <c r="Q16" s="8">
        <v>541.78130965422997</v>
      </c>
    </row>
    <row r="17" spans="1:17" x14ac:dyDescent="0.3">
      <c r="A17" s="2">
        <v>42186</v>
      </c>
      <c r="B17" s="6">
        <v>6.963326338040055</v>
      </c>
      <c r="C17" s="7">
        <v>0.73719538200000001</v>
      </c>
      <c r="D17" s="7">
        <v>-0.31414503700000002</v>
      </c>
      <c r="E17" s="8">
        <v>348.29737904900003</v>
      </c>
      <c r="F17" s="6">
        <v>1.9497469017099489</v>
      </c>
      <c r="G17" s="7">
        <v>0.82095182099999997</v>
      </c>
      <c r="H17" s="7">
        <v>-0.38512530900000003</v>
      </c>
      <c r="I17" s="8">
        <v>282.63643542599999</v>
      </c>
      <c r="J17" s="6">
        <v>4.5991647814699821</v>
      </c>
      <c r="K17" s="7">
        <v>-0.88088867599999998</v>
      </c>
      <c r="L17" s="9">
        <v>0</v>
      </c>
      <c r="M17" s="8">
        <v>158.55868019299999</v>
      </c>
      <c r="N17" s="6">
        <v>2.3434215847700233</v>
      </c>
      <c r="O17" s="7">
        <v>-0.82547916099999996</v>
      </c>
      <c r="P17" s="9">
        <v>0</v>
      </c>
      <c r="Q17" s="8">
        <v>543.29925207799999</v>
      </c>
    </row>
    <row r="18" spans="1:17" x14ac:dyDescent="0.3">
      <c r="A18" s="2">
        <v>42217</v>
      </c>
      <c r="B18" s="6">
        <v>2.128418252999984</v>
      </c>
      <c r="C18" s="7">
        <v>0.161964161</v>
      </c>
      <c r="D18" s="7">
        <v>-0.316663427</v>
      </c>
      <c r="E18" s="8">
        <v>350.27109803600001</v>
      </c>
      <c r="F18" s="6">
        <v>-0.48678509500001055</v>
      </c>
      <c r="G18" s="7">
        <v>0.148525354</v>
      </c>
      <c r="H18" s="7">
        <v>-0.38763687400000002</v>
      </c>
      <c r="I18" s="8">
        <v>281.91053881099998</v>
      </c>
      <c r="J18" s="6">
        <v>1.6356514850000088</v>
      </c>
      <c r="K18" s="7">
        <v>0.10139948</v>
      </c>
      <c r="L18" s="9">
        <v>0</v>
      </c>
      <c r="M18" s="8">
        <v>160.295731158</v>
      </c>
      <c r="N18" s="6">
        <v>-0.98744184400001744</v>
      </c>
      <c r="O18" s="7">
        <v>0.35026649500000001</v>
      </c>
      <c r="P18" s="9">
        <v>0</v>
      </c>
      <c r="Q18" s="8">
        <v>542.66207672899998</v>
      </c>
    </row>
    <row r="19" spans="1:17" x14ac:dyDescent="0.3">
      <c r="A19" s="2">
        <v>42248</v>
      </c>
      <c r="B19" s="6">
        <v>2.5244905519999938</v>
      </c>
      <c r="C19" s="7">
        <v>0.25319036900000003</v>
      </c>
      <c r="D19" s="7">
        <v>-2.6084788520000002</v>
      </c>
      <c r="E19" s="8">
        <v>350.44030010500001</v>
      </c>
      <c r="F19" s="6">
        <v>-4.6879843999979798E-2</v>
      </c>
      <c r="G19" s="7">
        <v>2.3318754840000002</v>
      </c>
      <c r="H19" s="7">
        <v>-2.5738859679999999</v>
      </c>
      <c r="I19" s="8">
        <v>281.621648483</v>
      </c>
      <c r="J19" s="6">
        <v>1.6691661570000123</v>
      </c>
      <c r="K19" s="7">
        <v>-0.329557559</v>
      </c>
      <c r="L19" s="9">
        <v>0</v>
      </c>
      <c r="M19" s="8">
        <v>161.63533975600001</v>
      </c>
      <c r="N19" s="6">
        <v>-2.4649723480000052</v>
      </c>
      <c r="O19" s="7">
        <v>-2.6751184349999999</v>
      </c>
      <c r="P19" s="9">
        <v>0</v>
      </c>
      <c r="Q19" s="8">
        <v>537.52198594599997</v>
      </c>
    </row>
    <row r="20" spans="1:17" x14ac:dyDescent="0.3">
      <c r="A20" s="2">
        <v>42278</v>
      </c>
      <c r="B20" s="6">
        <v>4.6384840113198971</v>
      </c>
      <c r="C20" s="7">
        <v>0.62339364874999992</v>
      </c>
      <c r="D20" s="7">
        <v>-0.31993622835000002</v>
      </c>
      <c r="E20" s="8">
        <v>355.3822415367199</v>
      </c>
      <c r="F20" s="6">
        <v>0.75421385588989187</v>
      </c>
      <c r="G20" s="7">
        <v>1.4159830936400004</v>
      </c>
      <c r="H20" s="7">
        <v>-0.38627768299999998</v>
      </c>
      <c r="I20" s="8">
        <v>283.40556774952989</v>
      </c>
      <c r="J20" s="6">
        <v>2.7817271392000142</v>
      </c>
      <c r="K20" s="7">
        <v>-0.77695989399999998</v>
      </c>
      <c r="L20" s="9">
        <v>0</v>
      </c>
      <c r="M20" s="8">
        <v>163.64010700120002</v>
      </c>
      <c r="N20" s="6">
        <v>2.4041426052900903</v>
      </c>
      <c r="O20" s="7">
        <v>-1.4564412855200006</v>
      </c>
      <c r="P20" s="9">
        <v>0</v>
      </c>
      <c r="Q20" s="8">
        <v>538.46968726577006</v>
      </c>
    </row>
    <row r="21" spans="1:17" x14ac:dyDescent="0.3">
      <c r="A21" s="2">
        <v>42309</v>
      </c>
      <c r="B21" s="6">
        <v>1.638451837300092</v>
      </c>
      <c r="C21" s="7">
        <v>-0.13753676236000001</v>
      </c>
      <c r="D21" s="7">
        <v>-0.31952132700000002</v>
      </c>
      <c r="E21" s="8">
        <v>356.56363528465999</v>
      </c>
      <c r="F21" s="6">
        <v>5.4787966320093862E-2</v>
      </c>
      <c r="G21" s="7">
        <v>-0.20770388300000001</v>
      </c>
      <c r="H21" s="7">
        <v>-0.38735123700000001</v>
      </c>
      <c r="I21" s="8">
        <v>282.86530059584999</v>
      </c>
      <c r="J21" s="6">
        <v>0.94662114699998923</v>
      </c>
      <c r="K21" s="7">
        <v>-4.8018508000000001E-2</v>
      </c>
      <c r="L21" s="9">
        <v>0</v>
      </c>
      <c r="M21" s="8">
        <v>164.53870964020001</v>
      </c>
      <c r="N21" s="6">
        <v>0.74398392169998817</v>
      </c>
      <c r="O21" s="7">
        <v>-0.45627391393000033</v>
      </c>
      <c r="P21" s="9">
        <v>0</v>
      </c>
      <c r="Q21" s="8">
        <v>538.75739727354005</v>
      </c>
    </row>
    <row r="22" spans="1:17" x14ac:dyDescent="0.3">
      <c r="A22" s="2">
        <v>42339</v>
      </c>
      <c r="B22" s="6">
        <v>2.7883801104200638</v>
      </c>
      <c r="C22" s="7">
        <v>-3.0054935210000008E-2</v>
      </c>
      <c r="D22" s="7">
        <v>-2.8778873836000005</v>
      </c>
      <c r="E22" s="8">
        <v>356.44407307627006</v>
      </c>
      <c r="F22" s="6">
        <v>1.9245531862499949</v>
      </c>
      <c r="G22" s="7">
        <v>3.9154514053600007</v>
      </c>
      <c r="H22" s="7">
        <v>-2.5683408332100002</v>
      </c>
      <c r="I22" s="8">
        <v>286.13696435424998</v>
      </c>
      <c r="J22" s="6">
        <v>0.3998549499999946</v>
      </c>
      <c r="K22" s="7">
        <v>-0.49731769999999997</v>
      </c>
      <c r="L22" s="9">
        <v>0</v>
      </c>
      <c r="M22" s="8">
        <v>164.44124689020001</v>
      </c>
      <c r="N22" s="6">
        <v>-2.0505429006800107</v>
      </c>
      <c r="O22" s="7">
        <v>-4.4473526863100012</v>
      </c>
      <c r="P22" s="9">
        <v>0</v>
      </c>
      <c r="Q22" s="8">
        <v>532.25950168655004</v>
      </c>
    </row>
    <row r="23" spans="1:17" x14ac:dyDescent="0.3">
      <c r="A23" s="2">
        <v>42370</v>
      </c>
      <c r="B23" s="6">
        <v>1.5775310737600756</v>
      </c>
      <c r="C23" s="7">
        <v>0.6904013162</v>
      </c>
      <c r="D23" s="7">
        <v>-0.32204968230000003</v>
      </c>
      <c r="E23" s="8">
        <v>358.38995578393013</v>
      </c>
      <c r="F23" s="6">
        <v>-0.37880592865995411</v>
      </c>
      <c r="G23" s="7">
        <v>8.7738344677699978</v>
      </c>
      <c r="H23" s="7">
        <v>-0.40415454200000001</v>
      </c>
      <c r="I23" s="8">
        <v>294.12783835136003</v>
      </c>
      <c r="J23" s="6">
        <v>1.0787231749999981</v>
      </c>
      <c r="K23" s="7">
        <v>-0.73864028299999995</v>
      </c>
      <c r="L23" s="9">
        <v>0</v>
      </c>
      <c r="M23" s="8">
        <v>164.7813297822</v>
      </c>
      <c r="N23" s="6">
        <v>2.1788122444999072</v>
      </c>
      <c r="O23" s="7">
        <v>-9.1348686867599991</v>
      </c>
      <c r="P23" s="9">
        <v>0</v>
      </c>
      <c r="Q23" s="8">
        <v>525.30344524428995</v>
      </c>
    </row>
    <row r="24" spans="1:17" x14ac:dyDescent="0.3">
      <c r="A24" s="2">
        <v>42401</v>
      </c>
      <c r="B24" s="6">
        <v>1.2767347512399079</v>
      </c>
      <c r="C24" s="7">
        <v>-7.1688478999999989E-3</v>
      </c>
      <c r="D24" s="7">
        <v>-0.32285445600000001</v>
      </c>
      <c r="E24" s="8">
        <v>359.33666723127004</v>
      </c>
      <c r="F24" s="6">
        <v>0.29278123899998321</v>
      </c>
      <c r="G24" s="7">
        <v>-0.18959918935000039</v>
      </c>
      <c r="H24" s="7">
        <v>-0.404256012</v>
      </c>
      <c r="I24" s="8">
        <v>293.82676438901001</v>
      </c>
      <c r="J24" s="6">
        <v>0.56939666700001534</v>
      </c>
      <c r="K24" s="7">
        <v>-3.1742307999999997E-2</v>
      </c>
      <c r="L24" s="9">
        <v>0</v>
      </c>
      <c r="M24" s="8">
        <v>165.31898414120002</v>
      </c>
      <c r="N24" s="6">
        <v>1.068372601300051</v>
      </c>
      <c r="O24" s="7">
        <v>6.2437736680000307E-2</v>
      </c>
      <c r="P24" s="9">
        <v>0</v>
      </c>
      <c r="Q24" s="8">
        <v>526.43425558227</v>
      </c>
    </row>
    <row r="25" spans="1:17" x14ac:dyDescent="0.3">
      <c r="A25" s="2">
        <v>42430</v>
      </c>
      <c r="B25" s="6">
        <v>1.2244986201299093</v>
      </c>
      <c r="C25" s="7">
        <v>0.16076505625999998</v>
      </c>
      <c r="D25" s="7">
        <v>-2.6882463213699999</v>
      </c>
      <c r="E25" s="8">
        <v>358.03368458628995</v>
      </c>
      <c r="F25" s="6">
        <v>-0.11344638408996266</v>
      </c>
      <c r="G25" s="7">
        <v>2.4682211668800016</v>
      </c>
      <c r="H25" s="7">
        <v>-2.6793477968100001</v>
      </c>
      <c r="I25" s="8">
        <v>293.50219137499005</v>
      </c>
      <c r="J25" s="6">
        <v>7.505356999999091E-2</v>
      </c>
      <c r="K25" s="7">
        <v>-0.36383180100000001</v>
      </c>
      <c r="L25" s="9">
        <v>0</v>
      </c>
      <c r="M25" s="8">
        <v>165.03020591020001</v>
      </c>
      <c r="N25" s="6">
        <v>3.7050503920033506E-2</v>
      </c>
      <c r="O25" s="7">
        <v>-2.2521076579199981</v>
      </c>
      <c r="P25" s="9">
        <v>0</v>
      </c>
      <c r="Q25" s="8">
        <v>524.21919842827003</v>
      </c>
    </row>
    <row r="26" spans="1:17" x14ac:dyDescent="0.3">
      <c r="A26" s="2">
        <v>42461</v>
      </c>
      <c r="B26" s="6">
        <v>2.5629311136500244</v>
      </c>
      <c r="C26" s="7">
        <v>0.48833855987000002</v>
      </c>
      <c r="D26" s="7">
        <v>-0.32714095143999999</v>
      </c>
      <c r="E26" s="8">
        <v>360.75781330836998</v>
      </c>
      <c r="F26" s="6">
        <v>3.4615142190000041</v>
      </c>
      <c r="G26" s="7">
        <v>1.9940097258399996</v>
      </c>
      <c r="H26" s="7">
        <v>-0.41052812700000002</v>
      </c>
      <c r="I26" s="8">
        <v>298.54718719283005</v>
      </c>
      <c r="J26" s="6">
        <v>0.86853672199999721</v>
      </c>
      <c r="K26" s="7">
        <v>-0.39782358299999998</v>
      </c>
      <c r="L26" s="9">
        <v>0</v>
      </c>
      <c r="M26" s="8">
        <v>165.50091904920001</v>
      </c>
      <c r="N26" s="6">
        <v>5.1590564181101506</v>
      </c>
      <c r="O26" s="7">
        <v>-1.9443275245800005</v>
      </c>
      <c r="P26" s="9">
        <v>0</v>
      </c>
      <c r="Q26" s="8">
        <v>527.43392732180018</v>
      </c>
    </row>
    <row r="27" spans="1:17" x14ac:dyDescent="0.3">
      <c r="A27" s="2">
        <v>42491</v>
      </c>
      <c r="B27" s="6">
        <v>1.9921462999400883</v>
      </c>
      <c r="C27" s="7">
        <v>-1.0821842730000005E-2</v>
      </c>
      <c r="D27" s="7">
        <v>-0.32866792099999997</v>
      </c>
      <c r="E27" s="8">
        <v>362.41046984458006</v>
      </c>
      <c r="F27" s="6">
        <v>-0.10985385351000609</v>
      </c>
      <c r="G27" s="7">
        <v>2.3652542950000764E-2</v>
      </c>
      <c r="H27" s="7">
        <v>-0.41152234799999998</v>
      </c>
      <c r="I27" s="8">
        <v>298.04946353427005</v>
      </c>
      <c r="J27" s="6">
        <v>0.26531288899999378</v>
      </c>
      <c r="K27" s="7">
        <v>-1.6841174E-2</v>
      </c>
      <c r="L27" s="9">
        <v>0</v>
      </c>
      <c r="M27" s="8">
        <v>165.7493907642</v>
      </c>
      <c r="N27" s="6">
        <v>0.44740703738985133</v>
      </c>
      <c r="O27" s="7">
        <v>-8.8361388699951179E-3</v>
      </c>
      <c r="P27" s="9">
        <v>0</v>
      </c>
      <c r="Q27" s="8">
        <v>527.87249822032004</v>
      </c>
    </row>
    <row r="28" spans="1:17" x14ac:dyDescent="0.3">
      <c r="A28" s="2">
        <v>42522</v>
      </c>
      <c r="B28" s="6">
        <v>1.440979951649946</v>
      </c>
      <c r="C28" s="7">
        <v>0.16899246276999999</v>
      </c>
      <c r="D28" s="7">
        <v>-2.7099691629999998</v>
      </c>
      <c r="E28" s="8">
        <v>361.31047309600001</v>
      </c>
      <c r="F28" s="6">
        <v>1.5124012167299463</v>
      </c>
      <c r="G28" s="7">
        <v>1.956073642</v>
      </c>
      <c r="H28" s="7">
        <v>-2.7296716270000001</v>
      </c>
      <c r="I28" s="8">
        <v>298.78826676599999</v>
      </c>
      <c r="J28" s="6">
        <v>-0.48699505119998715</v>
      </c>
      <c r="K28" s="7">
        <v>-0.348632624</v>
      </c>
      <c r="L28" s="9">
        <v>0</v>
      </c>
      <c r="M28" s="8">
        <v>164.91376308900001</v>
      </c>
      <c r="N28" s="6">
        <v>0.66129404067992414</v>
      </c>
      <c r="O28" s="7">
        <v>-1.5674975959999999</v>
      </c>
      <c r="P28" s="9">
        <v>0</v>
      </c>
      <c r="Q28" s="8">
        <v>526.96629466499996</v>
      </c>
    </row>
    <row r="29" spans="1:17" x14ac:dyDescent="0.3">
      <c r="A29" s="2">
        <v>42552</v>
      </c>
      <c r="B29" s="6">
        <v>4.9375828899999821</v>
      </c>
      <c r="C29" s="7">
        <v>0.54997071099999995</v>
      </c>
      <c r="D29" s="7">
        <v>-0.32909238000000002</v>
      </c>
      <c r="E29" s="8">
        <v>366.46893431699999</v>
      </c>
      <c r="F29" s="6">
        <v>1.9097980390000278</v>
      </c>
      <c r="G29" s="7">
        <v>0.86289575200000002</v>
      </c>
      <c r="H29" s="7">
        <v>-0.41350665199999997</v>
      </c>
      <c r="I29" s="8">
        <v>301.14745390500002</v>
      </c>
      <c r="J29" s="6">
        <v>1.3758621409999761</v>
      </c>
      <c r="K29" s="7">
        <v>-0.50314931299999999</v>
      </c>
      <c r="L29" s="9">
        <v>0</v>
      </c>
      <c r="M29" s="8">
        <v>165.78647591699999</v>
      </c>
      <c r="N29" s="6">
        <v>2.9408748180000215</v>
      </c>
      <c r="O29" s="7">
        <v>-0.97633867399999996</v>
      </c>
      <c r="P29" s="9">
        <v>0</v>
      </c>
      <c r="Q29" s="8">
        <v>528.93083080899999</v>
      </c>
    </row>
    <row r="30" spans="1:17" x14ac:dyDescent="0.3">
      <c r="A30" s="2">
        <v>42583</v>
      </c>
      <c r="B30" s="6">
        <v>4.2516119120000084</v>
      </c>
      <c r="C30" s="7">
        <v>-2.8680758000000001E-2</v>
      </c>
      <c r="D30" s="7">
        <v>-0.33912672500000002</v>
      </c>
      <c r="E30" s="8">
        <v>370.352738746</v>
      </c>
      <c r="F30" s="6">
        <v>-0.43352792300003901</v>
      </c>
      <c r="G30" s="7">
        <v>-2.8589817E-2</v>
      </c>
      <c r="H30" s="7">
        <v>-0.41461927700000001</v>
      </c>
      <c r="I30" s="8">
        <v>300.27071688799998</v>
      </c>
      <c r="J30" s="6">
        <v>0.87303795799999606</v>
      </c>
      <c r="K30" s="7">
        <v>-1.3473949000000001E-2</v>
      </c>
      <c r="L30" s="9">
        <v>0</v>
      </c>
      <c r="M30" s="8">
        <v>166.64603992599999</v>
      </c>
      <c r="N30" s="6">
        <v>-0.19840330799993147</v>
      </c>
      <c r="O30" s="7">
        <v>3.2385978000000003E-2</v>
      </c>
      <c r="P30" s="9">
        <v>0</v>
      </c>
      <c r="Q30" s="8">
        <v>528.76481347900005</v>
      </c>
    </row>
    <row r="31" spans="1:17" x14ac:dyDescent="0.3">
      <c r="A31" s="2">
        <v>42614</v>
      </c>
      <c r="B31" s="6">
        <v>4.0865798414100034</v>
      </c>
      <c r="C31" s="7">
        <v>1.7248272018499999</v>
      </c>
      <c r="D31" s="7">
        <v>-2.7488980155600005</v>
      </c>
      <c r="E31" s="8">
        <v>373.4152477737</v>
      </c>
      <c r="F31" s="6">
        <v>8.7039302300104815E-3</v>
      </c>
      <c r="G31" s="7">
        <v>4.6869427519200002</v>
      </c>
      <c r="H31" s="7">
        <v>-2.7546117079699974</v>
      </c>
      <c r="I31" s="8">
        <v>302.21175186217999</v>
      </c>
      <c r="J31" s="6">
        <v>0.50158783920001648</v>
      </c>
      <c r="K31" s="7">
        <v>-0.14742761055</v>
      </c>
      <c r="L31" s="9">
        <v>0</v>
      </c>
      <c r="M31" s="8">
        <v>167.00020015465</v>
      </c>
      <c r="N31" s="6">
        <v>-1.3631966767600496</v>
      </c>
      <c r="O31" s="7">
        <v>-2.1912254491800005</v>
      </c>
      <c r="P31" s="9">
        <v>0</v>
      </c>
      <c r="Q31" s="8">
        <v>525.21039135306</v>
      </c>
    </row>
    <row r="32" spans="1:17" x14ac:dyDescent="0.3">
      <c r="A32" s="2">
        <v>42644</v>
      </c>
      <c r="B32" s="6">
        <v>5.8055158085099858</v>
      </c>
      <c r="C32" s="7">
        <v>0.16947757198000002</v>
      </c>
      <c r="D32" s="7">
        <v>-0.34856047769999993</v>
      </c>
      <c r="E32" s="8">
        <v>379.04168067648999</v>
      </c>
      <c r="F32" s="6">
        <v>-0.6711391309200061</v>
      </c>
      <c r="G32" s="7">
        <v>-0.69460873617999841</v>
      </c>
      <c r="H32" s="7">
        <v>-0.41603374100000001</v>
      </c>
      <c r="I32" s="8">
        <v>300.42997025407999</v>
      </c>
      <c r="J32" s="6">
        <v>0.46911228800000382</v>
      </c>
      <c r="K32" s="7">
        <v>-0.19113133299999999</v>
      </c>
      <c r="L32" s="9">
        <v>0</v>
      </c>
      <c r="M32" s="8">
        <v>167.27818110965001</v>
      </c>
      <c r="N32" s="6">
        <v>0.12199601474007038</v>
      </c>
      <c r="O32" s="7">
        <v>0.54442524311999507</v>
      </c>
      <c r="P32" s="9">
        <v>0</v>
      </c>
      <c r="Q32" s="8">
        <v>525.87681261092007</v>
      </c>
    </row>
    <row r="33" spans="1:17" x14ac:dyDescent="0.3">
      <c r="A33" s="2">
        <v>42675</v>
      </c>
      <c r="B33" s="6">
        <v>4.3156860758700066</v>
      </c>
      <c r="C33" s="7">
        <v>-2.8376906380000001E-2</v>
      </c>
      <c r="D33" s="7">
        <v>-0.35547933799999998</v>
      </c>
      <c r="E33" s="8">
        <v>382.97351050798</v>
      </c>
      <c r="F33" s="6">
        <v>-0.70812553997003602</v>
      </c>
      <c r="G33" s="7">
        <v>-0.16176058191999998</v>
      </c>
      <c r="H33" s="7">
        <v>-0.41432896299999999</v>
      </c>
      <c r="I33" s="8">
        <v>299.14575516918995</v>
      </c>
      <c r="J33" s="6">
        <v>1.130174695999981</v>
      </c>
      <c r="K33" s="7">
        <v>-0.102791545</v>
      </c>
      <c r="L33" s="9">
        <v>0</v>
      </c>
      <c r="M33" s="8">
        <v>168.30556426064999</v>
      </c>
      <c r="N33" s="6">
        <v>0.60348720282986956</v>
      </c>
      <c r="O33" s="7">
        <v>-0.28166822488999965</v>
      </c>
      <c r="P33" s="9">
        <v>0</v>
      </c>
      <c r="Q33" s="8">
        <v>526.19863158885994</v>
      </c>
    </row>
    <row r="34" spans="1:17" x14ac:dyDescent="0.3">
      <c r="A34" s="2">
        <v>42705</v>
      </c>
      <c r="B34" s="6">
        <v>5.155520846380008</v>
      </c>
      <c r="C34" s="7">
        <v>-1.6500719439999999E-2</v>
      </c>
      <c r="D34" s="7">
        <v>-4.03162562231</v>
      </c>
      <c r="E34" s="8">
        <v>384.08090501261</v>
      </c>
      <c r="F34" s="6">
        <v>1.0484034169701215</v>
      </c>
      <c r="G34" s="7">
        <v>0.24196239322000121</v>
      </c>
      <c r="H34" s="7">
        <v>-2.8041243105700016</v>
      </c>
      <c r="I34" s="8">
        <v>297.63199666881007</v>
      </c>
      <c r="J34" s="6">
        <v>-1.9280647869999801</v>
      </c>
      <c r="K34" s="7">
        <v>-0.18189788100000001</v>
      </c>
      <c r="L34" s="9">
        <v>0</v>
      </c>
      <c r="M34" s="8">
        <v>166.19560159265001</v>
      </c>
      <c r="N34" s="6">
        <v>-0.40202374537988539</v>
      </c>
      <c r="O34" s="7">
        <v>-0.62464454699000549</v>
      </c>
      <c r="P34" s="9">
        <v>0</v>
      </c>
      <c r="Q34" s="8">
        <v>525.17196329649005</v>
      </c>
    </row>
    <row r="35" spans="1:17" x14ac:dyDescent="0.3">
      <c r="A35" s="2">
        <v>42736</v>
      </c>
      <c r="B35" s="6">
        <v>3.1395381647399598</v>
      </c>
      <c r="C35" s="7">
        <v>0.98862253351999996</v>
      </c>
      <c r="D35" s="7">
        <v>-0.36457493952999998</v>
      </c>
      <c r="E35" s="8">
        <v>387.84449077133996</v>
      </c>
      <c r="F35" s="6">
        <v>1.4118579866849714</v>
      </c>
      <c r="G35" s="7">
        <v>9.4287203615149533</v>
      </c>
      <c r="H35" s="7">
        <v>-0.42257224199999999</v>
      </c>
      <c r="I35" s="8">
        <v>308.05000277501</v>
      </c>
      <c r="J35" s="6">
        <v>1.7478228715999837</v>
      </c>
      <c r="K35" s="7">
        <v>-1.0182302576000002</v>
      </c>
      <c r="L35" s="9">
        <v>0</v>
      </c>
      <c r="M35" s="8">
        <v>166.92519420664999</v>
      </c>
      <c r="N35" s="6">
        <v>4.8065141287969979</v>
      </c>
      <c r="O35" s="7">
        <v>-9.6228051145270044</v>
      </c>
      <c r="P35" s="9">
        <v>0</v>
      </c>
      <c r="Q35" s="8">
        <v>520.35567231076004</v>
      </c>
    </row>
    <row r="36" spans="1:17" x14ac:dyDescent="0.3">
      <c r="A36" s="2">
        <v>42767</v>
      </c>
      <c r="B36" s="6">
        <v>2.7539034649700467</v>
      </c>
      <c r="C36" s="7">
        <v>-1.6853742310000003E-2</v>
      </c>
      <c r="D36" s="7">
        <v>-0.36558362900000002</v>
      </c>
      <c r="E36" s="8">
        <v>390.21595686500001</v>
      </c>
      <c r="F36" s="6">
        <v>-0.14311699901001823</v>
      </c>
      <c r="G36" s="7">
        <v>1.4238262999999999E-2</v>
      </c>
      <c r="H36" s="7">
        <v>-0.421885291</v>
      </c>
      <c r="I36" s="8">
        <v>307.49923874799998</v>
      </c>
      <c r="J36" s="6">
        <v>0.98814629935002296</v>
      </c>
      <c r="K36" s="7">
        <v>1.5746950000000001E-3</v>
      </c>
      <c r="L36" s="9">
        <v>0</v>
      </c>
      <c r="M36" s="8">
        <v>167.91491520100001</v>
      </c>
      <c r="N36" s="6">
        <v>0.59228729523994428</v>
      </c>
      <c r="O36" s="7">
        <v>-3.8407747999999999E-2</v>
      </c>
      <c r="P36" s="9">
        <v>0</v>
      </c>
      <c r="Q36" s="8">
        <v>520.90955185799999</v>
      </c>
    </row>
    <row r="37" spans="1:17" x14ac:dyDescent="0.3">
      <c r="A37" s="2">
        <v>42795</v>
      </c>
      <c r="B37" s="6">
        <v>3.3634330480000174</v>
      </c>
      <c r="C37" s="7">
        <v>0.14160383200000001</v>
      </c>
      <c r="D37" s="7">
        <v>-2.9679589829999999</v>
      </c>
      <c r="E37" s="8">
        <v>390.75303476200003</v>
      </c>
      <c r="F37" s="6">
        <v>-3.1738752000002535E-2</v>
      </c>
      <c r="G37" s="7">
        <v>3.489613061</v>
      </c>
      <c r="H37" s="7">
        <v>-2.873977816</v>
      </c>
      <c r="I37" s="8">
        <v>308.08313524099998</v>
      </c>
      <c r="J37" s="6">
        <v>0.81236258299998476</v>
      </c>
      <c r="K37" s="7">
        <v>-0.50405743199999997</v>
      </c>
      <c r="L37" s="9">
        <v>0</v>
      </c>
      <c r="M37" s="8">
        <v>168.223220352</v>
      </c>
      <c r="N37" s="6">
        <v>-1.1363401060000289</v>
      </c>
      <c r="O37" s="7">
        <v>-3.6392699369999999</v>
      </c>
      <c r="P37" s="9">
        <v>0</v>
      </c>
      <c r="Q37" s="8">
        <v>516.13394181499996</v>
      </c>
    </row>
    <row r="38" spans="1:17" x14ac:dyDescent="0.3">
      <c r="A38" s="2">
        <v>42826</v>
      </c>
      <c r="B38" s="6">
        <v>2.9962371659999758</v>
      </c>
      <c r="C38" s="7">
        <v>0.526528094</v>
      </c>
      <c r="D38" s="7">
        <v>-0.37295377400000002</v>
      </c>
      <c r="E38" s="8">
        <v>393.902846248</v>
      </c>
      <c r="F38" s="6">
        <v>1.1200704280000395</v>
      </c>
      <c r="G38" s="7">
        <v>1.0836483429999999</v>
      </c>
      <c r="H38" s="7">
        <v>-0.42594499299999999</v>
      </c>
      <c r="I38" s="8">
        <v>309.86090901900002</v>
      </c>
      <c r="J38" s="6">
        <v>1.3339465989999877</v>
      </c>
      <c r="K38" s="7">
        <v>-0.40092261499999998</v>
      </c>
      <c r="L38" s="9">
        <v>0</v>
      </c>
      <c r="M38" s="8">
        <v>169.15624433599999</v>
      </c>
      <c r="N38" s="6">
        <v>3.0910922790000157</v>
      </c>
      <c r="O38" s="7">
        <v>-1.0083718079999999</v>
      </c>
      <c r="P38" s="9">
        <v>0</v>
      </c>
      <c r="Q38" s="8">
        <v>518.21666228599997</v>
      </c>
    </row>
    <row r="39" spans="1:17" x14ac:dyDescent="0.3">
      <c r="A39" s="2">
        <v>42856</v>
      </c>
      <c r="B39" s="6">
        <v>2.8004046500000062</v>
      </c>
      <c r="C39" s="7">
        <v>2.9877219999999999E-3</v>
      </c>
      <c r="D39" s="7">
        <v>-0.37409806899999998</v>
      </c>
      <c r="E39" s="8">
        <v>396.33214055100001</v>
      </c>
      <c r="F39" s="6">
        <v>-5.7524618000010297E-2</v>
      </c>
      <c r="G39" s="7">
        <v>-9.3333994000000003E-2</v>
      </c>
      <c r="H39" s="7">
        <v>-0.42576604099999998</v>
      </c>
      <c r="I39" s="8">
        <v>309.28428436600001</v>
      </c>
      <c r="J39" s="6">
        <v>1.1042993260000127</v>
      </c>
      <c r="K39" s="7">
        <v>2.0595628000000001E-2</v>
      </c>
      <c r="L39" s="9">
        <v>0</v>
      </c>
      <c r="M39" s="8">
        <v>170.28113929</v>
      </c>
      <c r="N39" s="6">
        <v>0.54138307400001595</v>
      </c>
      <c r="O39" s="7">
        <v>4.6619124999999997E-2</v>
      </c>
      <c r="P39" s="9">
        <v>0</v>
      </c>
      <c r="Q39" s="8">
        <v>518.80466448499999</v>
      </c>
    </row>
    <row r="40" spans="1:17" x14ac:dyDescent="0.3">
      <c r="A40" s="2">
        <v>42887</v>
      </c>
      <c r="B40" s="6">
        <v>3.2468047630000085</v>
      </c>
      <c r="C40" s="7">
        <v>0.19921776699999999</v>
      </c>
      <c r="D40" s="7">
        <v>-3.0358633460000002</v>
      </c>
      <c r="E40" s="8">
        <v>396.74229973500002</v>
      </c>
      <c r="F40" s="6">
        <v>1.989485258999963</v>
      </c>
      <c r="G40" s="7">
        <v>0.50792333099999998</v>
      </c>
      <c r="H40" s="7">
        <v>-2.931555183</v>
      </c>
      <c r="I40" s="8">
        <v>308.85013777299997</v>
      </c>
      <c r="J40" s="6">
        <v>0.53823103700000563</v>
      </c>
      <c r="K40" s="7">
        <v>-0.26810824599999999</v>
      </c>
      <c r="L40" s="9">
        <v>0</v>
      </c>
      <c r="M40" s="8">
        <v>170.551262081</v>
      </c>
      <c r="N40" s="6">
        <v>2.5774572200000518</v>
      </c>
      <c r="O40" s="7">
        <v>-0.30047596900000001</v>
      </c>
      <c r="P40" s="9">
        <v>0</v>
      </c>
      <c r="Q40" s="8">
        <v>521.08164573600004</v>
      </c>
    </row>
    <row r="41" spans="1:17" x14ac:dyDescent="0.3">
      <c r="A41" s="2">
        <v>42917</v>
      </c>
      <c r="B41" s="6">
        <v>4.0227994529999958</v>
      </c>
      <c r="C41" s="7">
        <v>1.5195308329999999</v>
      </c>
      <c r="D41" s="7">
        <v>-0.37787392800000003</v>
      </c>
      <c r="E41" s="8">
        <v>401.90675609300001</v>
      </c>
      <c r="F41" s="6">
        <v>2.5277146740000536</v>
      </c>
      <c r="G41" s="7">
        <v>3.4761319780000002</v>
      </c>
      <c r="H41" s="7">
        <v>-0.42804468299999998</v>
      </c>
      <c r="I41" s="8">
        <v>314.42593974200003</v>
      </c>
      <c r="J41" s="6">
        <v>1.0440072509999816</v>
      </c>
      <c r="K41" s="7">
        <v>-0.454827975</v>
      </c>
      <c r="L41" s="9">
        <v>0</v>
      </c>
      <c r="M41" s="8">
        <v>171.14044135699999</v>
      </c>
      <c r="N41" s="6">
        <v>5.2996799209999832</v>
      </c>
      <c r="O41" s="7">
        <v>-3.2626001179999999</v>
      </c>
      <c r="P41" s="9">
        <v>0</v>
      </c>
      <c r="Q41" s="8">
        <v>523.11872553900002</v>
      </c>
    </row>
    <row r="42" spans="1:17" x14ac:dyDescent="0.3">
      <c r="A42" s="2">
        <v>42948</v>
      </c>
      <c r="B42" s="6">
        <v>7.1600409389999973</v>
      </c>
      <c r="C42" s="7">
        <v>-8.8790879000000003E-2</v>
      </c>
      <c r="D42" s="7">
        <v>-0.38288342800000003</v>
      </c>
      <c r="E42" s="8">
        <v>408.59512272500001</v>
      </c>
      <c r="F42" s="6">
        <v>-0.22920416200005256</v>
      </c>
      <c r="G42" s="7">
        <v>-5.8377263999999998E-2</v>
      </c>
      <c r="H42" s="7">
        <v>-0.42781432699999999</v>
      </c>
      <c r="I42" s="8">
        <v>313.71054398899997</v>
      </c>
      <c r="J42" s="6">
        <v>1.9804535520000186</v>
      </c>
      <c r="K42" s="7">
        <v>-2.3637281999999999E-2</v>
      </c>
      <c r="L42" s="9">
        <v>0</v>
      </c>
      <c r="M42" s="8">
        <v>173.097257627</v>
      </c>
      <c r="N42" s="6">
        <v>0.66218814999993336</v>
      </c>
      <c r="O42" s="7">
        <v>-8.2736181000000006E-2</v>
      </c>
      <c r="P42" s="9">
        <v>0</v>
      </c>
      <c r="Q42" s="8">
        <v>523.69817750799996</v>
      </c>
    </row>
    <row r="43" spans="1:17" x14ac:dyDescent="0.3">
      <c r="A43" s="2">
        <v>42979</v>
      </c>
      <c r="B43" s="6">
        <v>1.0719909691799705</v>
      </c>
      <c r="C43" s="7">
        <v>-0.10684734217999994</v>
      </c>
      <c r="D43" s="7">
        <v>-3.1238069350000002</v>
      </c>
      <c r="E43" s="8">
        <v>406.43645941699998</v>
      </c>
      <c r="F43" s="6">
        <v>1.3783853545300304</v>
      </c>
      <c r="G43" s="7">
        <v>7.7531721470001216E-2</v>
      </c>
      <c r="H43" s="7">
        <v>-2.984306203</v>
      </c>
      <c r="I43" s="8">
        <v>312.182154862</v>
      </c>
      <c r="J43" s="6">
        <v>-0.78268024984000095</v>
      </c>
      <c r="K43" s="7">
        <v>-6.488356515999999E-2</v>
      </c>
      <c r="L43" s="9">
        <v>0</v>
      </c>
      <c r="M43" s="8">
        <v>172.249693812</v>
      </c>
      <c r="N43" s="6">
        <v>1.0030316988000894</v>
      </c>
      <c r="O43" s="7">
        <v>6.079252519999695E-2</v>
      </c>
      <c r="P43" s="9">
        <v>0</v>
      </c>
      <c r="Q43" s="8">
        <v>524.76200173200004</v>
      </c>
    </row>
    <row r="44" spans="1:17" x14ac:dyDescent="0.3">
      <c r="A44" s="2">
        <v>43009</v>
      </c>
      <c r="B44" s="6">
        <v>3.3262515430000432</v>
      </c>
      <c r="C44" s="7">
        <v>0.55118894600000001</v>
      </c>
      <c r="D44" s="7">
        <v>-0.39395803800000001</v>
      </c>
      <c r="E44" s="8">
        <v>409.91994186800002</v>
      </c>
      <c r="F44" s="6">
        <v>1.6076485190000218</v>
      </c>
      <c r="G44" s="7">
        <v>4.5585975809999999</v>
      </c>
      <c r="H44" s="7">
        <v>-0.43054611199999998</v>
      </c>
      <c r="I44" s="8">
        <v>317.91785485000003</v>
      </c>
      <c r="J44" s="6">
        <v>0.63321616599998376</v>
      </c>
      <c r="K44" s="7">
        <v>-0.50034035700000001</v>
      </c>
      <c r="L44" s="9">
        <v>0</v>
      </c>
      <c r="M44" s="8">
        <v>172.38256962099999</v>
      </c>
      <c r="N44" s="6">
        <v>3.4934417579999453</v>
      </c>
      <c r="O44" s="7">
        <v>-4.344332123</v>
      </c>
      <c r="P44" s="9">
        <v>0</v>
      </c>
      <c r="Q44" s="8">
        <v>523.91111136699999</v>
      </c>
    </row>
    <row r="45" spans="1:17" x14ac:dyDescent="0.3">
      <c r="A45" s="2">
        <v>43040</v>
      </c>
      <c r="B45" s="6">
        <v>4.1709851274299705</v>
      </c>
      <c r="C45" s="7">
        <v>-9.4098536430000004E-2</v>
      </c>
      <c r="D45" s="7">
        <v>-0.39156855099999999</v>
      </c>
      <c r="E45" s="8">
        <v>413.60525990799999</v>
      </c>
      <c r="F45" s="6">
        <v>0.21201119627995996</v>
      </c>
      <c r="G45" s="7">
        <v>-6.7593351280000005E-2</v>
      </c>
      <c r="H45" s="7">
        <v>-0.42966625200000003</v>
      </c>
      <c r="I45" s="8">
        <v>317.63260644299999</v>
      </c>
      <c r="J45" s="6">
        <v>0.69342025700001519</v>
      </c>
      <c r="K45" s="7">
        <v>-1.6601009E-2</v>
      </c>
      <c r="L45" s="9">
        <v>0</v>
      </c>
      <c r="M45" s="8">
        <v>173.059388869</v>
      </c>
      <c r="N45" s="6">
        <v>0.93621412809971294</v>
      </c>
      <c r="O45" s="7">
        <v>-5.8530813099700006E-2</v>
      </c>
      <c r="P45" s="9">
        <v>0</v>
      </c>
      <c r="Q45" s="8">
        <v>524.788794682</v>
      </c>
    </row>
    <row r="46" spans="1:17" x14ac:dyDescent="0.3">
      <c r="A46" s="2">
        <v>43070</v>
      </c>
      <c r="B46" s="6">
        <v>5.2828317600000023</v>
      </c>
      <c r="C46" s="7">
        <v>-0.14325887000000001</v>
      </c>
      <c r="D46" s="7">
        <v>-5.0541315190000002</v>
      </c>
      <c r="E46" s="8">
        <v>413.690701279</v>
      </c>
      <c r="F46" s="6">
        <v>0.77297873300000086</v>
      </c>
      <c r="G46" s="7">
        <v>1.0813240369999999</v>
      </c>
      <c r="H46" s="7">
        <v>-3.0090803689999999</v>
      </c>
      <c r="I46" s="8">
        <v>316.47782884399999</v>
      </c>
      <c r="J46" s="6">
        <v>-2.1133564579999948</v>
      </c>
      <c r="K46" s="7">
        <v>-0.156687885</v>
      </c>
      <c r="L46" s="9">
        <v>0</v>
      </c>
      <c r="M46" s="8">
        <v>170.78934452600001</v>
      </c>
      <c r="N46" s="6">
        <v>-0.16180907799997413</v>
      </c>
      <c r="O46" s="7">
        <v>-1.4244223220000001</v>
      </c>
      <c r="P46" s="9">
        <v>0</v>
      </c>
      <c r="Q46" s="8">
        <v>523.20256328200003</v>
      </c>
    </row>
    <row r="47" spans="1:17" x14ac:dyDescent="0.3">
      <c r="A47" s="2">
        <v>43101</v>
      </c>
      <c r="B47" s="6">
        <v>4.4865829719999812</v>
      </c>
      <c r="C47" s="7">
        <v>1.050167877</v>
      </c>
      <c r="D47" s="7">
        <v>-0.39550544700000001</v>
      </c>
      <c r="E47" s="8">
        <v>418.83194668099998</v>
      </c>
      <c r="F47" s="6">
        <v>1.5584385830000258</v>
      </c>
      <c r="G47" s="7">
        <v>9.9820238250000006</v>
      </c>
      <c r="H47" s="7">
        <v>-0.43260380100000001</v>
      </c>
      <c r="I47" s="8">
        <v>327.58568745100001</v>
      </c>
      <c r="J47" s="6">
        <v>1.3448874439999807</v>
      </c>
      <c r="K47" s="7">
        <v>-0.775486711</v>
      </c>
      <c r="L47" s="9">
        <v>0</v>
      </c>
      <c r="M47" s="8">
        <v>171.35874525899999</v>
      </c>
      <c r="N47" s="6">
        <v>3.6315904859999701</v>
      </c>
      <c r="O47" s="7">
        <v>-10.072276948000001</v>
      </c>
      <c r="P47" s="9">
        <v>0</v>
      </c>
      <c r="Q47" s="8">
        <v>516.76187682</v>
      </c>
    </row>
    <row r="48" spans="1:17" x14ac:dyDescent="0.3">
      <c r="A48" s="2">
        <v>43132</v>
      </c>
      <c r="B48" s="6">
        <v>3.4689010029999996</v>
      </c>
      <c r="C48" s="7">
        <v>1.4183563999999999E-2</v>
      </c>
      <c r="D48" s="7">
        <v>-0.39744046999999999</v>
      </c>
      <c r="E48" s="8">
        <v>421.91759077799998</v>
      </c>
      <c r="F48" s="6">
        <v>0.26252442399998582</v>
      </c>
      <c r="G48" s="7">
        <v>2.7376220999999999E-2</v>
      </c>
      <c r="H48" s="7">
        <v>-0.43295297799999999</v>
      </c>
      <c r="I48" s="8">
        <v>327.442635118</v>
      </c>
      <c r="J48" s="6">
        <v>1.2046906129999979</v>
      </c>
      <c r="K48" s="7">
        <v>-5.2702371999999997E-2</v>
      </c>
      <c r="L48" s="9">
        <v>0</v>
      </c>
      <c r="M48" s="8">
        <v>172.51073349999999</v>
      </c>
      <c r="N48" s="6">
        <v>0.90778833099998113</v>
      </c>
      <c r="O48" s="7">
        <v>0.17694727499999999</v>
      </c>
      <c r="P48" s="9">
        <v>0</v>
      </c>
      <c r="Q48" s="8">
        <v>517.84661242599998</v>
      </c>
    </row>
    <row r="49" spans="1:17" x14ac:dyDescent="0.3">
      <c r="A49" s="2">
        <v>43160</v>
      </c>
      <c r="B49" s="6">
        <v>2.5931832890500024</v>
      </c>
      <c r="C49" s="7">
        <v>-0.14201996405</v>
      </c>
      <c r="D49" s="7">
        <v>-3.316767069</v>
      </c>
      <c r="E49" s="8">
        <v>421.05198703399998</v>
      </c>
      <c r="F49" s="6">
        <v>0.30138967148002305</v>
      </c>
      <c r="G49" s="7">
        <v>0.75660791451999976</v>
      </c>
      <c r="H49" s="7">
        <v>-3.0989912560000001</v>
      </c>
      <c r="I49" s="8">
        <v>325.40164144800002</v>
      </c>
      <c r="J49" s="6">
        <v>-1.4865772139987986E-2</v>
      </c>
      <c r="K49" s="7">
        <v>-5.0862554859999999E-2</v>
      </c>
      <c r="L49" s="9">
        <v>0</v>
      </c>
      <c r="M49" s="8">
        <v>172.445005173</v>
      </c>
      <c r="N49" s="6">
        <v>-1.1268934808090381</v>
      </c>
      <c r="O49" s="7">
        <v>-0.79088243019099713</v>
      </c>
      <c r="P49" s="9">
        <v>0</v>
      </c>
      <c r="Q49" s="8">
        <v>515.92883651499994</v>
      </c>
    </row>
    <row r="50" spans="1:17" x14ac:dyDescent="0.3">
      <c r="A50" s="2">
        <v>43191</v>
      </c>
      <c r="B50" s="6">
        <v>4.5171430305200131</v>
      </c>
      <c r="C50" s="7">
        <v>0.54638246347999997</v>
      </c>
      <c r="D50" s="7">
        <v>-0.40026367499999999</v>
      </c>
      <c r="E50" s="8">
        <v>425.71524885299999</v>
      </c>
      <c r="F50" s="6">
        <v>1.5375099456899664</v>
      </c>
      <c r="G50" s="7">
        <v>2.5424187183100004</v>
      </c>
      <c r="H50" s="7">
        <v>-0.42899557399999999</v>
      </c>
      <c r="I50" s="8">
        <v>329.05257453799999</v>
      </c>
      <c r="J50" s="6">
        <v>1.7319309856199978</v>
      </c>
      <c r="K50" s="7">
        <v>-0.51333374462000003</v>
      </c>
      <c r="L50" s="9">
        <v>0</v>
      </c>
      <c r="M50" s="8">
        <v>173.663602414</v>
      </c>
      <c r="N50" s="6">
        <v>2.0466134853100284</v>
      </c>
      <c r="O50" s="7">
        <v>-2.5169873583099998</v>
      </c>
      <c r="P50" s="9">
        <v>0</v>
      </c>
      <c r="Q50" s="8">
        <v>515.45846264199997</v>
      </c>
    </row>
    <row r="51" spans="1:17" x14ac:dyDescent="0.3">
      <c r="A51" s="2">
        <v>43221</v>
      </c>
      <c r="B51" s="6">
        <v>4.0753192353400287</v>
      </c>
      <c r="C51" s="7">
        <v>3.4633384659999995E-2</v>
      </c>
      <c r="D51" s="7">
        <v>-0.40019802300000001</v>
      </c>
      <c r="E51" s="8">
        <v>429.42500345000002</v>
      </c>
      <c r="F51" s="6">
        <v>-6.8980625029983089E-2</v>
      </c>
      <c r="G51" s="7">
        <v>-1.7948197000000068E-4</v>
      </c>
      <c r="H51" s="7">
        <v>-0.42744637699999999</v>
      </c>
      <c r="I51" s="8">
        <v>328.555968054</v>
      </c>
      <c r="J51" s="6">
        <v>1.4136681750000122</v>
      </c>
      <c r="K51" s="7">
        <v>2.4989959999999999E-3</v>
      </c>
      <c r="L51" s="9">
        <v>0</v>
      </c>
      <c r="M51" s="8">
        <v>175.07976958500001</v>
      </c>
      <c r="N51" s="6">
        <v>0.24335396497004017</v>
      </c>
      <c r="O51" s="7">
        <v>4.6001386030000001E-2</v>
      </c>
      <c r="P51" s="9">
        <v>0</v>
      </c>
      <c r="Q51" s="8">
        <v>515.74781799300001</v>
      </c>
    </row>
    <row r="52" spans="1:17" x14ac:dyDescent="0.3">
      <c r="A52" s="2">
        <v>43252</v>
      </c>
      <c r="B52" s="6">
        <v>4.332483019829966</v>
      </c>
      <c r="C52" s="7">
        <v>0.30839326016999996</v>
      </c>
      <c r="D52" s="7">
        <v>-3.370144636</v>
      </c>
      <c r="E52" s="8">
        <v>430.69573509399999</v>
      </c>
      <c r="F52" s="6">
        <v>0.56404102517999277</v>
      </c>
      <c r="G52" s="7">
        <v>0.71450994382000155</v>
      </c>
      <c r="H52" s="7">
        <v>-3.2390061750000001</v>
      </c>
      <c r="I52" s="8">
        <v>326.595512848</v>
      </c>
      <c r="J52" s="6">
        <v>1.1273878209999786</v>
      </c>
      <c r="K52" s="7">
        <v>9.11928E-4</v>
      </c>
      <c r="L52" s="9">
        <v>0</v>
      </c>
      <c r="M52" s="8">
        <v>176.20806933399999</v>
      </c>
      <c r="N52" s="6">
        <v>0.81084878486002643</v>
      </c>
      <c r="O52" s="7">
        <v>0.1250036491399994</v>
      </c>
      <c r="P52" s="9">
        <v>0</v>
      </c>
      <c r="Q52" s="8">
        <v>516.68367042700004</v>
      </c>
    </row>
    <row r="53" spans="1:17" x14ac:dyDescent="0.3">
      <c r="A53" s="2">
        <v>43282</v>
      </c>
      <c r="B53" s="6">
        <v>6.1248288500000374</v>
      </c>
      <c r="C53" s="7">
        <v>7.4934452999999998E-2</v>
      </c>
      <c r="D53" s="7">
        <v>-0.40230840200000001</v>
      </c>
      <c r="E53" s="8">
        <v>436.49318999500002</v>
      </c>
      <c r="F53" s="6">
        <v>1.3779807510000168</v>
      </c>
      <c r="G53" s="7">
        <v>1.418949995</v>
      </c>
      <c r="H53" s="7">
        <v>-0.42563017600000003</v>
      </c>
      <c r="I53" s="8">
        <v>328.96681341800002</v>
      </c>
      <c r="J53" s="6">
        <v>1.9412676559999995</v>
      </c>
      <c r="K53" s="7">
        <v>-0.762316679</v>
      </c>
      <c r="L53" s="9">
        <v>0</v>
      </c>
      <c r="M53" s="8">
        <v>177.38702031099999</v>
      </c>
      <c r="N53" s="6">
        <v>2.1771505609999591</v>
      </c>
      <c r="O53" s="7">
        <v>-2.2063463379999999</v>
      </c>
      <c r="P53" s="9">
        <v>0</v>
      </c>
      <c r="Q53" s="8">
        <v>516.65447465</v>
      </c>
    </row>
    <row r="54" spans="1:17" x14ac:dyDescent="0.3">
      <c r="A54" s="2">
        <v>43313</v>
      </c>
      <c r="B54" s="6">
        <v>5.2099114199600027</v>
      </c>
      <c r="C54" s="7">
        <v>1.0080124039999999E-2</v>
      </c>
      <c r="D54" s="7">
        <v>-0.404585851</v>
      </c>
      <c r="E54" s="8">
        <v>441.30859568800003</v>
      </c>
      <c r="F54" s="6">
        <v>-0.22112886801003018</v>
      </c>
      <c r="G54" s="7">
        <v>-2.3360873990000003E-2</v>
      </c>
      <c r="H54" s="7">
        <v>-0.42467554200000002</v>
      </c>
      <c r="I54" s="8">
        <v>328.29764813399999</v>
      </c>
      <c r="J54" s="6">
        <v>1.8026868277400039</v>
      </c>
      <c r="K54" s="7">
        <v>-3.2590594739999999E-2</v>
      </c>
      <c r="L54" s="9">
        <v>0</v>
      </c>
      <c r="M54" s="8">
        <v>179.15711654399999</v>
      </c>
      <c r="N54" s="6">
        <v>3.1674100579996749E-2</v>
      </c>
      <c r="O54" s="7">
        <v>6.0029001420000012E-2</v>
      </c>
      <c r="P54" s="9">
        <v>0</v>
      </c>
      <c r="Q54" s="8">
        <v>516.74617775199999</v>
      </c>
    </row>
    <row r="55" spans="1:17" x14ac:dyDescent="0.3">
      <c r="A55" s="2">
        <v>43344</v>
      </c>
      <c r="B55" s="6">
        <v>3.0457121391799933</v>
      </c>
      <c r="C55" s="7">
        <v>4.3510418199999932E-3</v>
      </c>
      <c r="D55" s="7">
        <v>-3.450731094</v>
      </c>
      <c r="E55" s="8">
        <v>440.90792777500002</v>
      </c>
      <c r="F55" s="6">
        <v>0.17938409305003367</v>
      </c>
      <c r="G55" s="7">
        <v>0.59858206895000077</v>
      </c>
      <c r="H55" s="7">
        <v>-3.1976330420000001</v>
      </c>
      <c r="I55" s="8">
        <v>325.87798125400002</v>
      </c>
      <c r="J55" s="6">
        <v>-4.2487766159989643E-2</v>
      </c>
      <c r="K55" s="7">
        <v>-3.1904800839999997E-2</v>
      </c>
      <c r="L55" s="9">
        <v>0</v>
      </c>
      <c r="M55" s="8">
        <v>179.082723977</v>
      </c>
      <c r="N55" s="6">
        <v>-1.1631906064199877</v>
      </c>
      <c r="O55" s="7">
        <v>-0.42166146558000184</v>
      </c>
      <c r="P55" s="9">
        <v>0</v>
      </c>
      <c r="Q55" s="8">
        <v>515.16132568</v>
      </c>
    </row>
    <row r="56" spans="1:17" x14ac:dyDescent="0.3">
      <c r="A56" s="2">
        <v>43374</v>
      </c>
      <c r="B56" s="6">
        <v>5.6575344236800369</v>
      </c>
      <c r="C56" s="7">
        <v>0.32472578966999993</v>
      </c>
      <c r="D56" s="7">
        <v>-0.40626549437999998</v>
      </c>
      <c r="E56" s="8">
        <v>446.48392249397006</v>
      </c>
      <c r="F56" s="6">
        <v>1.1753831875299525</v>
      </c>
      <c r="G56" s="7">
        <v>2.12626993683</v>
      </c>
      <c r="H56" s="7">
        <v>-0.43609531200000001</v>
      </c>
      <c r="I56" s="8">
        <v>328.74353906635997</v>
      </c>
      <c r="J56" s="6">
        <v>2.17710639664999</v>
      </c>
      <c r="K56" s="7">
        <v>-0.42084315100000003</v>
      </c>
      <c r="L56" s="9">
        <v>0</v>
      </c>
      <c r="M56" s="8">
        <v>180.83898722264999</v>
      </c>
      <c r="N56" s="6">
        <v>2.0372315407000348</v>
      </c>
      <c r="O56" s="7">
        <v>-1.9609867348300019</v>
      </c>
      <c r="P56" s="9">
        <v>0</v>
      </c>
      <c r="Q56" s="8">
        <v>515.23757048587004</v>
      </c>
    </row>
    <row r="57" spans="1:17" x14ac:dyDescent="0.3">
      <c r="A57" s="2">
        <v>43405</v>
      </c>
      <c r="B57" s="6">
        <v>5.23517967263997</v>
      </c>
      <c r="C57" s="7">
        <v>5.284443539E-2</v>
      </c>
      <c r="D57" s="7">
        <v>-0.40966957700000001</v>
      </c>
      <c r="E57" s="8">
        <v>451.36227702500003</v>
      </c>
      <c r="F57" s="6">
        <v>0.1107959146400101</v>
      </c>
      <c r="G57" s="7">
        <v>9.9945002000000005E-2</v>
      </c>
      <c r="H57" s="7">
        <v>-0.42925137200000002</v>
      </c>
      <c r="I57" s="8">
        <v>328.52502861099998</v>
      </c>
      <c r="J57" s="6">
        <v>1.8731812243500103</v>
      </c>
      <c r="K57" s="7">
        <v>2.4120955999999999E-2</v>
      </c>
      <c r="L57" s="9">
        <v>0</v>
      </c>
      <c r="M57" s="8">
        <v>182.736289403</v>
      </c>
      <c r="N57" s="6">
        <v>0.26888925012995857</v>
      </c>
      <c r="O57" s="7">
        <v>-0.28974114299999998</v>
      </c>
      <c r="P57" s="9">
        <v>0</v>
      </c>
      <c r="Q57" s="8">
        <v>515.216718593</v>
      </c>
    </row>
    <row r="58" spans="1:17" x14ac:dyDescent="0.3">
      <c r="A58" s="2">
        <v>43435</v>
      </c>
      <c r="B58" s="6">
        <v>3.8089621919999899</v>
      </c>
      <c r="C58" s="7">
        <v>0.36194473799999999</v>
      </c>
      <c r="D58" s="7">
        <v>-3.9494458130000001</v>
      </c>
      <c r="E58" s="8">
        <v>451.58373814200002</v>
      </c>
      <c r="F58" s="6">
        <v>-0.7238651189999894</v>
      </c>
      <c r="G58" s="7">
        <v>9.0613779559999994</v>
      </c>
      <c r="H58" s="7">
        <v>-3.1818873339999998</v>
      </c>
      <c r="I58" s="8">
        <v>333.68065411399999</v>
      </c>
      <c r="J58" s="6">
        <v>0.41261077299999632</v>
      </c>
      <c r="K58" s="7">
        <v>-0.30758892399999999</v>
      </c>
      <c r="L58" s="9">
        <v>0</v>
      </c>
      <c r="M58" s="8">
        <v>182.841311252</v>
      </c>
      <c r="N58" s="6">
        <v>-0.82018350600001533</v>
      </c>
      <c r="O58" s="7">
        <v>-8.9852441330000001</v>
      </c>
      <c r="P58" s="9">
        <v>0</v>
      </c>
      <c r="Q58" s="8">
        <v>505.41129095399998</v>
      </c>
    </row>
    <row r="59" spans="1:17" x14ac:dyDescent="0.3">
      <c r="A59" s="2">
        <v>43466</v>
      </c>
      <c r="B59" s="6">
        <v>4.3311968079999721</v>
      </c>
      <c r="C59" s="7">
        <v>0.44844147099999998</v>
      </c>
      <c r="D59" s="7">
        <v>-0.41191975800000002</v>
      </c>
      <c r="E59" s="8">
        <v>455.95145666299999</v>
      </c>
      <c r="F59" s="6">
        <v>0.17056163700000182</v>
      </c>
      <c r="G59" s="7">
        <v>4.1368768640000004</v>
      </c>
      <c r="H59" s="7">
        <v>-0.43177705700000002</v>
      </c>
      <c r="I59" s="8">
        <v>337.55631555799999</v>
      </c>
      <c r="J59" s="6">
        <v>1.7910299610000167</v>
      </c>
      <c r="K59" s="7">
        <v>-0.64397825799999997</v>
      </c>
      <c r="L59" s="9">
        <v>0</v>
      </c>
      <c r="M59" s="8">
        <v>183.98836295500001</v>
      </c>
      <c r="N59" s="6">
        <v>1.1169849360000086</v>
      </c>
      <c r="O59" s="7">
        <v>-4.3412706740000004</v>
      </c>
      <c r="P59" s="9">
        <v>0</v>
      </c>
      <c r="Q59" s="8">
        <v>502.18700521599999</v>
      </c>
    </row>
    <row r="60" spans="1:17" x14ac:dyDescent="0.3">
      <c r="A60" s="20">
        <v>43497</v>
      </c>
      <c r="B60" s="26">
        <v>3.7391281760000261</v>
      </c>
      <c r="C60" s="22">
        <v>-1.5265600000000001E-2</v>
      </c>
      <c r="D60" s="22">
        <v>-0.41288484399999997</v>
      </c>
      <c r="E60" s="25">
        <v>459.26243439500001</v>
      </c>
      <c r="F60" s="26">
        <v>-0.3619782630000114</v>
      </c>
      <c r="G60" s="22">
        <v>-1.1738610999999999E-2</v>
      </c>
      <c r="H60" s="22">
        <v>-0.431443727</v>
      </c>
      <c r="I60" s="25">
        <v>336.75115495699998</v>
      </c>
      <c r="J60" s="26">
        <v>1.1061204139999856</v>
      </c>
      <c r="K60" s="22">
        <v>6.8128210000000002E-3</v>
      </c>
      <c r="L60" s="27">
        <v>0</v>
      </c>
      <c r="M60" s="25">
        <v>185.10129619</v>
      </c>
      <c r="N60" s="26">
        <v>0.25576606199998747</v>
      </c>
      <c r="O60" s="22">
        <v>-0.12419050199999999</v>
      </c>
      <c r="P60" s="27">
        <v>0</v>
      </c>
      <c r="Q60" s="25">
        <v>502.31858077599998</v>
      </c>
    </row>
    <row r="63" spans="1:17" x14ac:dyDescent="0.3">
      <c r="A63" s="14" t="s">
        <v>10</v>
      </c>
    </row>
    <row r="65" spans="1:1" x14ac:dyDescent="0.3">
      <c r="A65" s="14"/>
    </row>
  </sheetData>
  <mergeCells count="7">
    <mergeCell ref="A4:A6"/>
    <mergeCell ref="B4:I4"/>
    <mergeCell ref="J4:Q4"/>
    <mergeCell ref="B5:E5"/>
    <mergeCell ref="F5:I5"/>
    <mergeCell ref="J5:M5"/>
    <mergeCell ref="N5:Q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835EB7-C687-4D3B-BE24-E56A0C504A6B}"/>
</file>

<file path=customXml/itemProps2.xml><?xml version="1.0" encoding="utf-8"?>
<ds:datastoreItem xmlns:ds="http://schemas.openxmlformats.org/officeDocument/2006/customXml" ds:itemID="{30DEE1EC-CAF1-426B-B103-A6795B8B2805}">
  <ds:schemaRefs>
    <ds:schemaRef ds:uri="http://purl.org/dc/dcmitype/"/>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http://purl.org/dc/elements/1.1/"/>
    <ds:schemaRef ds:uri="6ef95afc-eeaa-4d64-8436-928b0243d439"/>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8CFB826-01BF-42C5-A3DF-8A1A0B2A2D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NYT-figur inkl. data</vt:lpstr>
      <vt:lpstr>Suppl.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Rasmus Kofoed Mandsberg</dc:creator>
  <cp:lastModifiedBy>Rasmus Kofoed Mandsberg</cp:lastModifiedBy>
  <dcterms:created xsi:type="dcterms:W3CDTF">2019-03-21T10:25:32Z</dcterms:created>
  <dcterms:modified xsi:type="dcterms:W3CDTF">2019-03-26T13:42:25Z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