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G:\TFA (Team for Formidling og Analyse)\NYT-proces\Emneområde\Forsikring og pension\2022K4\Dansk\"/>
    </mc:Choice>
  </mc:AlternateContent>
  <xr:revisionPtr revIDLastSave="0" documentId="13_ncr:1_{E9EE6977-5080-404D-ADFF-A6689118E6D5}" xr6:coauthVersionLast="36" xr6:coauthVersionMax="36" xr10:uidLastSave="{00000000-0000-0000-0000-000000000000}"/>
  <bookViews>
    <workbookView xWindow="0" yWindow="0" windowWidth="28800" windowHeight="13125" xr2:uid="{00000000-000D-0000-FFFF-FFFF00000000}"/>
  </bookViews>
  <sheets>
    <sheet name="STATISTIK - figur med data" sheetId="2" r:id="rId1"/>
  </sheets>
  <calcPr calcId="191029"/>
</workbook>
</file>

<file path=xl/calcChain.xml><?xml version="1.0" encoding="utf-8"?>
<calcChain xmlns="http://schemas.openxmlformats.org/spreadsheetml/2006/main">
  <c r="F26" i="2" l="1"/>
  <c r="F25" i="2" l="1"/>
  <c r="F22" i="2" l="1"/>
  <c r="F21" i="2" l="1"/>
  <c r="F23" i="2"/>
  <c r="C23" i="2"/>
  <c r="C24" i="2" s="1"/>
  <c r="C15" i="2"/>
  <c r="F14" i="2"/>
  <c r="F10" i="2"/>
  <c r="F11" i="2" s="1"/>
  <c r="C11" i="2"/>
  <c r="F18" i="2"/>
  <c r="C19" i="2"/>
  <c r="C25" i="2" l="1"/>
  <c r="G23" i="2"/>
  <c r="G24" i="2" s="1"/>
  <c r="H24" i="2"/>
  <c r="H25" i="2" s="1"/>
  <c r="C12" i="2"/>
  <c r="F19" i="2"/>
  <c r="F17" i="2"/>
  <c r="C16" i="2"/>
  <c r="F15" i="2"/>
  <c r="F13" i="2"/>
  <c r="C20" i="2"/>
  <c r="G19" i="2" s="1"/>
  <c r="G20" i="2" s="1"/>
  <c r="G15" i="2" l="1"/>
  <c r="G16" i="2" s="1"/>
  <c r="H16" i="2"/>
  <c r="H17" i="2" s="1"/>
  <c r="C17" i="2"/>
  <c r="C13" i="2"/>
  <c r="H12" i="2"/>
  <c r="H13" i="2" s="1"/>
  <c r="G11" i="2"/>
  <c r="G12" i="2" s="1"/>
  <c r="H20" i="2"/>
  <c r="H21" i="2" s="1"/>
  <c r="C21" i="2"/>
</calcChain>
</file>

<file path=xl/sharedStrings.xml><?xml version="1.0" encoding="utf-8"?>
<sst xmlns="http://schemas.openxmlformats.org/spreadsheetml/2006/main" count="25" uniqueCount="14">
  <si>
    <t>Hjælpekoordinater til figur</t>
  </si>
  <si>
    <t>Indbetalinger</t>
  </si>
  <si>
    <t>Udbetalinger</t>
  </si>
  <si>
    <t>Årstal</t>
  </si>
  <si>
    <t>Værdier</t>
  </si>
  <si>
    <t xml:space="preserve">Indbetalingerne omfatter løbende indbetalinger og indskud. Udbetalinger er før skat. Afkast mv. dækker over værdimæssige reguleringer, </t>
  </si>
  <si>
    <t>herunder afkast på investeringer og tilskrivninger. Bemærk, at husholdningerne også har pensioner i egne bankdepoter</t>
  </si>
  <si>
    <t xml:space="preserve">Anm.: </t>
  </si>
  <si>
    <t>Pensionsformuen er opgjort som pensionsselskabernes hensættelser til fremtidige pensionsforpligtelser.</t>
  </si>
  <si>
    <t>Afkast mv.</t>
  </si>
  <si>
    <t>Bag om data: Det anvendte data kan genskabes i statistikbanktabellen DNFPHEN med datavalgene:
[1.1. Pensionsselskaber; 1. Hensættelser, 2. Pensionsindbetalinger, 3. Pensionsudbetalinger, 4. Øvrige ændringer;
1.1. Hensættelser til gennemsnitsrenteprodukter, 1.2. Hensættelser til markedsrenteprodukter; 2018K4, 2019K1, 2019K2, 2019K3, 2019K4, 2020K1, 2020K2, 2020K3, 2020K4, 2021K1, 2021K2, 2021K3, 2021K4, 2022K1, 2022K2, 2022K3, 2022K4]</t>
  </si>
  <si>
    <t>Modvind på de finansielle markeder i 2022 trak pensionsformuen ned</t>
  </si>
  <si>
    <t>Link til tabel DNFPHEN</t>
  </si>
  <si>
    <t>Mia.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</si>
</sst>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font>
    <font>
      <i/>
      <sz val="11"/>
      <color rgb="FF000000"/>
      <name val="Calibri"/>
      <family val="2"/>
    </font>
    <font>
      <sz val="11"/>
      <color rgb="FFFF0000"/>
      <name val="Calibri"/>
      <family val="2"/>
    </font>
    <font>
      <sz val="11"/>
      <color theme="1"/>
      <name val="Calibri"/>
      <family val="2"/>
    </font>
    <font>
      <u/>
      <sz val="11"/>
      <color theme="10"/>
      <name val="Calibri"/>
      <family val="2"/>
    </font>
    <font>
      <b/>
      <sz val="11"/>
      <color rgb="FF000000"/>
      <name val="Calibri"/>
      <family val="2"/>
    </font>
    <font>
      <i/>
      <sz val="9"/>
      <color rgb="FF000000"/>
      <name val="Calibri"/>
      <family val="2"/>
    </font>
    <font>
      <sz val="9"/>
      <color rgb="FF000000"/>
      <name val="Calibri"/>
      <family val="2"/>
    </font>
    <font>
      <u/>
      <sz val="9"/>
      <color theme="1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pplyNumberFormat="0" applyBorder="0" applyAlignment="0"/>
    <xf numFmtId="0" fontId="4" fillId="0" borderId="0" applyNumberFormat="0" applyFill="0" applyBorder="0" applyAlignment="0" applyProtection="0"/>
  </cellStyleXfs>
  <cellXfs count="28">
    <xf numFmtId="0" fontId="0" fillId="0" borderId="0" xfId="0" applyFill="1" applyProtection="1"/>
    <xf numFmtId="0" fontId="0" fillId="2" borderId="0" xfId="0" applyFill="1" applyProtection="1"/>
    <xf numFmtId="0" fontId="2" fillId="2" borderId="0" xfId="0" applyFont="1" applyFill="1" applyProtection="1"/>
    <xf numFmtId="0" fontId="1" fillId="2" borderId="0" xfId="0" applyFont="1" applyFill="1" applyProtection="1"/>
    <xf numFmtId="3" fontId="0" fillId="2" borderId="0" xfId="0" applyNumberFormat="1" applyFill="1" applyProtection="1"/>
    <xf numFmtId="0" fontId="0" fillId="2" borderId="1" xfId="0" applyFill="1" applyBorder="1" applyProtection="1"/>
    <xf numFmtId="0" fontId="0" fillId="2" borderId="2" xfId="0" applyFill="1" applyBorder="1" applyProtection="1"/>
    <xf numFmtId="0" fontId="3" fillId="3" borderId="2" xfId="0" applyFont="1" applyFill="1" applyBorder="1" applyProtection="1"/>
    <xf numFmtId="0" fontId="3" fillId="3" borderId="3" xfId="0" applyFont="1" applyFill="1" applyBorder="1" applyProtection="1"/>
    <xf numFmtId="0" fontId="0" fillId="2" borderId="4" xfId="0" applyFill="1" applyBorder="1" applyProtection="1"/>
    <xf numFmtId="3" fontId="0" fillId="2" borderId="0" xfId="0" applyNumberFormat="1" applyFill="1" applyBorder="1" applyProtection="1"/>
    <xf numFmtId="3" fontId="3" fillId="3" borderId="0" xfId="0" applyNumberFormat="1" applyFont="1" applyFill="1" applyBorder="1" applyProtection="1"/>
    <xf numFmtId="0" fontId="3" fillId="3" borderId="0" xfId="0" applyFont="1" applyFill="1" applyBorder="1" applyProtection="1"/>
    <xf numFmtId="3" fontId="3" fillId="3" borderId="5" xfId="0" applyNumberFormat="1" applyFont="1" applyFill="1" applyBorder="1" applyProtection="1"/>
    <xf numFmtId="0" fontId="0" fillId="2" borderId="0" xfId="0" applyFill="1" applyBorder="1" applyProtection="1"/>
    <xf numFmtId="0" fontId="3" fillId="3" borderId="5" xfId="0" applyFont="1" applyFill="1" applyBorder="1" applyProtection="1"/>
    <xf numFmtId="0" fontId="0" fillId="2" borderId="6" xfId="0" applyFill="1" applyBorder="1" applyProtection="1"/>
    <xf numFmtId="0" fontId="0" fillId="2" borderId="7" xfId="0" applyFill="1" applyBorder="1" applyProtection="1"/>
    <xf numFmtId="0" fontId="3" fillId="3" borderId="7" xfId="0" applyFont="1" applyFill="1" applyBorder="1" applyProtection="1"/>
    <xf numFmtId="0" fontId="3" fillId="3" borderId="8" xfId="0" applyFont="1" applyFill="1" applyBorder="1" applyProtection="1"/>
    <xf numFmtId="0" fontId="0" fillId="2" borderId="0" xfId="0" applyFill="1" applyAlignment="1" applyProtection="1">
      <alignment vertical="center" wrapText="1"/>
    </xf>
    <xf numFmtId="0" fontId="0" fillId="2" borderId="0" xfId="0" applyFill="1" applyAlignment="1" applyProtection="1">
      <alignment vertical="top" wrapText="1"/>
    </xf>
    <xf numFmtId="0" fontId="1" fillId="2" borderId="7" xfId="0" applyFont="1" applyFill="1" applyBorder="1" applyAlignment="1" applyProtection="1">
      <alignment horizontal="center"/>
    </xf>
    <xf numFmtId="0" fontId="5" fillId="2" borderId="0" xfId="0" applyFont="1" applyFill="1" applyProtection="1"/>
    <xf numFmtId="0" fontId="6" fillId="2" borderId="0" xfId="0" applyFont="1" applyFill="1" applyProtection="1"/>
    <xf numFmtId="0" fontId="7" fillId="2" borderId="0" xfId="0" applyFont="1" applyFill="1" applyProtection="1"/>
    <xf numFmtId="0" fontId="6" fillId="2" borderId="0" xfId="0" applyFont="1" applyFill="1" applyAlignment="1" applyProtection="1">
      <alignment horizontal="left" vertical="top" wrapText="1"/>
    </xf>
    <xf numFmtId="0" fontId="8" fillId="2" borderId="0" xfId="1" applyFont="1" applyFill="1" applyAlignment="1" applyProtection="1">
      <alignment vertical="center"/>
    </xf>
  </cellXfs>
  <cellStyles count="2">
    <cellStyle name="Link" xfId="1" builtinId="8"/>
    <cellStyle name="Normal" xfId="0" builtinId="0"/>
  </cellStyles>
  <dxfs count="0"/>
  <tableStyles count="0" defaultTableStyle="TableStyleMedium2" defaultPivotStyle="PivotStyleLight16"/>
  <colors>
    <mruColors>
      <color rgb="FF303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02223180517596E-2"/>
          <c:y val="9.8378783262238478E-2"/>
          <c:w val="0.97005554525466831"/>
          <c:h val="0.89517189721714385"/>
        </c:manualLayout>
      </c:layout>
      <c:barChart>
        <c:barDir val="col"/>
        <c:grouping val="stacked"/>
        <c:varyColors val="0"/>
        <c:ser>
          <c:idx val="0"/>
          <c:order val="2"/>
          <c:spPr>
            <a:noFill/>
            <a:ln>
              <a:noFill/>
              <a:round/>
            </a:ln>
            <a:effectLst/>
            <a:extLst>
              <a:ext uri="{91240B29-F687-4F45-9708-019B960494DF}">
                <a14:hiddenLine xmlns:a14="http://schemas.microsoft.com/office/drawing/2010/main">
                  <a:noFill/>
                  <a:round/>
                </a14:hiddenLine>
              </a:ext>
            </a:extLst>
          </c:spPr>
          <c:invertIfNegative val="0"/>
          <c:cat>
            <c:numRef>
              <c:f>'STATISTIK - figur med data'!$B$9:$B$27</c:f>
              <c:numCache>
                <c:formatCode>General</c:formatCode>
                <c:ptCount val="19"/>
                <c:pt idx="3">
                  <c:v>2019</c:v>
                </c:pt>
                <c:pt idx="7">
                  <c:v>2020</c:v>
                </c:pt>
                <c:pt idx="11">
                  <c:v>2021</c:v>
                </c:pt>
                <c:pt idx="15">
                  <c:v>2022</c:v>
                </c:pt>
              </c:numCache>
            </c:numRef>
          </c:cat>
          <c:val>
            <c:numRef>
              <c:f>'STATISTIK - figur med data'!$C$9:$C$27</c:f>
              <c:numCache>
                <c:formatCode>#,##0</c:formatCode>
                <c:ptCount val="19"/>
                <c:pt idx="2">
                  <c:v>3327.3999999999996</c:v>
                </c:pt>
                <c:pt idx="3">
                  <c:v>3695.2699999999995</c:v>
                </c:pt>
                <c:pt idx="4">
                  <c:v>3741.7599999999993</c:v>
                </c:pt>
                <c:pt idx="6">
                  <c:v>3741.75</c:v>
                </c:pt>
                <c:pt idx="7">
                  <c:v>3959.38</c:v>
                </c:pt>
                <c:pt idx="8">
                  <c:v>4004.44</c:v>
                </c:pt>
                <c:pt idx="10">
                  <c:v>4016.2799999999997</c:v>
                </c:pt>
                <c:pt idx="11">
                  <c:v>4260.95</c:v>
                </c:pt>
                <c:pt idx="12">
                  <c:v>4311.6399999999994</c:v>
                </c:pt>
                <c:pt idx="14">
                  <c:v>3700.04</c:v>
                </c:pt>
                <c:pt idx="15">
                  <c:v>3700.04</c:v>
                </c:pt>
                <c:pt idx="16">
                  <c:v>3753.93</c:v>
                </c:pt>
              </c:numCache>
            </c:numRef>
          </c:val>
          <c:extLst>
            <c:ext xmlns:c16="http://schemas.microsoft.com/office/drawing/2014/chart" uri="{C3380CC4-5D6E-409C-BE32-E72D297353CC}">
              <c16:uniqueId val="{00000003-6474-4063-8457-1DCECD53E3DD}"/>
            </c:ext>
          </c:extLst>
        </c:ser>
        <c:ser>
          <c:idx val="1"/>
          <c:order val="3"/>
          <c:spPr>
            <a:solidFill>
              <a:srgbClr val="007BD1"/>
            </a:solidFill>
            <a:ln w="6350">
              <a:noFill/>
            </a:ln>
          </c:spPr>
          <c:invertIfNegative val="0"/>
          <c:dPt>
            <c:idx val="3"/>
            <c:invertIfNegative val="0"/>
            <c:bubble3D val="0"/>
            <c:spPr>
              <a:solidFill>
                <a:srgbClr val="83BDFF"/>
              </a:solidFill>
              <a:ln w="6350">
                <a:noFill/>
              </a:ln>
            </c:spPr>
            <c:extLst>
              <c:ext xmlns:c16="http://schemas.microsoft.com/office/drawing/2014/chart" uri="{C3380CC4-5D6E-409C-BE32-E72D297353CC}">
                <c16:uniqueId val="{00000029-6474-4063-8457-1DCECD53E3DD}"/>
              </c:ext>
            </c:extLst>
          </c:dPt>
          <c:dPt>
            <c:idx val="4"/>
            <c:invertIfNegative val="0"/>
            <c:bubble3D val="0"/>
            <c:spPr>
              <a:solidFill>
                <a:srgbClr val="C3E6FF"/>
              </a:solidFill>
              <a:ln w="6350">
                <a:noFill/>
              </a:ln>
            </c:spPr>
            <c:extLst>
              <c:ext xmlns:c16="http://schemas.microsoft.com/office/drawing/2014/chart" uri="{C3380CC4-5D6E-409C-BE32-E72D297353CC}">
                <c16:uniqueId val="{0000002C-6474-4063-8457-1DCECD53E3DD}"/>
              </c:ext>
            </c:extLst>
          </c:dPt>
          <c:dPt>
            <c:idx val="7"/>
            <c:invertIfNegative val="0"/>
            <c:bubble3D val="0"/>
            <c:spPr>
              <a:solidFill>
                <a:srgbClr val="83BDFF"/>
              </a:solidFill>
              <a:ln w="6350">
                <a:noFill/>
              </a:ln>
            </c:spPr>
            <c:extLst>
              <c:ext xmlns:c16="http://schemas.microsoft.com/office/drawing/2014/chart" uri="{C3380CC4-5D6E-409C-BE32-E72D297353CC}">
                <c16:uniqueId val="{0000002A-6474-4063-8457-1DCECD53E3DD}"/>
              </c:ext>
            </c:extLst>
          </c:dPt>
          <c:dPt>
            <c:idx val="8"/>
            <c:invertIfNegative val="0"/>
            <c:bubble3D val="0"/>
            <c:spPr>
              <a:solidFill>
                <a:srgbClr val="C3E6FF"/>
              </a:solidFill>
              <a:ln w="6350">
                <a:noFill/>
              </a:ln>
            </c:spPr>
            <c:extLst>
              <c:ext xmlns:c16="http://schemas.microsoft.com/office/drawing/2014/chart" uri="{C3380CC4-5D6E-409C-BE32-E72D297353CC}">
                <c16:uniqueId val="{0000002D-6474-4063-8457-1DCECD53E3DD}"/>
              </c:ext>
            </c:extLst>
          </c:dPt>
          <c:dPt>
            <c:idx val="11"/>
            <c:invertIfNegative val="0"/>
            <c:bubble3D val="0"/>
            <c:spPr>
              <a:solidFill>
                <a:srgbClr val="83BDFF"/>
              </a:solidFill>
              <a:ln w="6350">
                <a:noFill/>
              </a:ln>
            </c:spPr>
            <c:extLst>
              <c:ext xmlns:c16="http://schemas.microsoft.com/office/drawing/2014/chart" uri="{C3380CC4-5D6E-409C-BE32-E72D297353CC}">
                <c16:uniqueId val="{0000002B-6474-4063-8457-1DCECD53E3DD}"/>
              </c:ext>
            </c:extLst>
          </c:dPt>
          <c:dPt>
            <c:idx val="12"/>
            <c:invertIfNegative val="0"/>
            <c:bubble3D val="0"/>
            <c:spPr>
              <a:solidFill>
                <a:srgbClr val="C3E6FF"/>
              </a:solidFill>
              <a:ln w="6350">
                <a:noFill/>
              </a:ln>
            </c:spPr>
            <c:extLst>
              <c:ext xmlns:c16="http://schemas.microsoft.com/office/drawing/2014/chart" uri="{C3380CC4-5D6E-409C-BE32-E72D297353CC}">
                <c16:uniqueId val="{0000002E-6474-4063-8457-1DCECD53E3DD}"/>
              </c:ext>
            </c:extLst>
          </c:dPt>
          <c:dPt>
            <c:idx val="15"/>
            <c:invertIfNegative val="0"/>
            <c:bubble3D val="0"/>
            <c:spPr>
              <a:solidFill>
                <a:srgbClr val="83BDFF"/>
              </a:solidFill>
              <a:ln w="6350">
                <a:noFill/>
              </a:ln>
            </c:spPr>
            <c:extLst>
              <c:ext xmlns:c16="http://schemas.microsoft.com/office/drawing/2014/chart" uri="{C3380CC4-5D6E-409C-BE32-E72D297353CC}">
                <c16:uniqueId val="{0000000C-6E8F-4AC5-BA86-F6D9C83562DE}"/>
              </c:ext>
            </c:extLst>
          </c:dPt>
          <c:dPt>
            <c:idx val="16"/>
            <c:invertIfNegative val="0"/>
            <c:bubble3D val="0"/>
            <c:spPr>
              <a:solidFill>
                <a:srgbClr val="C3E6FF"/>
              </a:solidFill>
              <a:ln w="6350">
                <a:noFill/>
              </a:ln>
            </c:spPr>
            <c:extLst>
              <c:ext xmlns:c16="http://schemas.microsoft.com/office/drawing/2014/chart" uri="{C3380CC4-5D6E-409C-BE32-E72D297353CC}">
                <c16:uniqueId val="{0000000D-6E8F-4AC5-BA86-F6D9C83562DE}"/>
              </c:ext>
            </c:extLst>
          </c:dPt>
          <c:cat>
            <c:numRef>
              <c:f>'STATISTIK - figur med data'!$B$9:$B$27</c:f>
              <c:numCache>
                <c:formatCode>General</c:formatCode>
                <c:ptCount val="19"/>
                <c:pt idx="3">
                  <c:v>2019</c:v>
                </c:pt>
                <c:pt idx="7">
                  <c:v>2020</c:v>
                </c:pt>
                <c:pt idx="11">
                  <c:v>2021</c:v>
                </c:pt>
                <c:pt idx="15">
                  <c:v>2022</c:v>
                </c:pt>
              </c:numCache>
            </c:numRef>
          </c:cat>
          <c:val>
            <c:numRef>
              <c:f>'STATISTIK - figur med data'!$D$9:$D$27</c:f>
              <c:numCache>
                <c:formatCode>#,##0</c:formatCode>
                <c:ptCount val="19"/>
                <c:pt idx="2">
                  <c:v>367.86999999999995</c:v>
                </c:pt>
                <c:pt idx="3">
                  <c:v>133.37</c:v>
                </c:pt>
                <c:pt idx="4">
                  <c:v>86.88</c:v>
                </c:pt>
                <c:pt idx="6">
                  <c:v>217.63</c:v>
                </c:pt>
                <c:pt idx="7">
                  <c:v>136.44999999999999</c:v>
                </c:pt>
                <c:pt idx="8">
                  <c:v>91.39</c:v>
                </c:pt>
                <c:pt idx="10">
                  <c:v>244.67</c:v>
                </c:pt>
                <c:pt idx="11">
                  <c:v>144.44</c:v>
                </c:pt>
                <c:pt idx="12">
                  <c:v>93.75</c:v>
                </c:pt>
                <c:pt idx="14">
                  <c:v>611.53</c:v>
                </c:pt>
                <c:pt idx="15">
                  <c:v>154.82999999999998</c:v>
                </c:pt>
                <c:pt idx="16">
                  <c:v>100.94</c:v>
                </c:pt>
              </c:numCache>
            </c:numRef>
          </c:val>
          <c:extLst>
            <c:ext xmlns:c16="http://schemas.microsoft.com/office/drawing/2014/chart" uri="{C3380CC4-5D6E-409C-BE32-E72D297353CC}">
              <c16:uniqueId val="{00000026-6474-4063-8457-1DCECD53E3DD}"/>
            </c:ext>
          </c:extLst>
        </c:ser>
        <c:ser>
          <c:idx val="2"/>
          <c:order val="4"/>
          <c:spPr>
            <a:noFill/>
          </c:spPr>
          <c:invertIfNegative val="0"/>
          <c:errBars>
            <c:errBarType val="minus"/>
            <c:errValType val="percentage"/>
            <c:noEndCap val="1"/>
            <c:val val="0.1"/>
            <c:spPr>
              <a:ln>
                <a:headEnd type="oval"/>
              </a:ln>
            </c:spPr>
          </c:errBars>
          <c:cat>
            <c:numRef>
              <c:f>'STATISTIK - figur med data'!$B$9:$B$27</c:f>
              <c:numCache>
                <c:formatCode>General</c:formatCode>
                <c:ptCount val="19"/>
                <c:pt idx="3">
                  <c:v>2019</c:v>
                </c:pt>
                <c:pt idx="7">
                  <c:v>2020</c:v>
                </c:pt>
                <c:pt idx="11">
                  <c:v>2021</c:v>
                </c:pt>
                <c:pt idx="15">
                  <c:v>2022</c:v>
                </c:pt>
              </c:numCache>
            </c:numRef>
          </c:cat>
          <c:val>
            <c:numRef>
              <c:f>'STATISTIK - figur med data'!$E$9:$E$27</c:f>
              <c:numCache>
                <c:formatCode>#,##0</c:formatCode>
                <c:ptCount val="19"/>
                <c:pt idx="1">
                  <c:v>3327.3999999999996</c:v>
                </c:pt>
                <c:pt idx="5">
                  <c:v>3741.75</c:v>
                </c:pt>
                <c:pt idx="9">
                  <c:v>4016.2799999999997</c:v>
                </c:pt>
                <c:pt idx="13">
                  <c:v>4311.57</c:v>
                </c:pt>
                <c:pt idx="17">
                  <c:v>3754</c:v>
                </c:pt>
              </c:numCache>
            </c:numRef>
          </c:val>
          <c:extLst>
            <c:ext xmlns:c16="http://schemas.microsoft.com/office/drawing/2014/chart" uri="{C3380CC4-5D6E-409C-BE32-E72D297353CC}">
              <c16:uniqueId val="{00000028-6474-4063-8457-1DCECD53E3DD}"/>
            </c:ext>
          </c:extLst>
        </c:ser>
        <c:dLbls>
          <c:showLegendKey val="0"/>
          <c:showVal val="0"/>
          <c:showCatName val="0"/>
          <c:showSerName val="0"/>
          <c:showPercent val="0"/>
          <c:showBubbleSize val="0"/>
        </c:dLbls>
        <c:gapWidth val="50"/>
        <c:overlap val="100"/>
        <c:axId val="80799616"/>
        <c:axId val="82357248"/>
      </c:barChart>
      <c:lineChart>
        <c:grouping val="standard"/>
        <c:varyColors val="0"/>
        <c:ser>
          <c:idx val="4"/>
          <c:order val="0"/>
          <c:spPr>
            <a:ln w="6350">
              <a:solidFill>
                <a:sysClr val="windowText" lastClr="000000"/>
              </a:solidFill>
            </a:ln>
          </c:spPr>
          <c:marker>
            <c:symbol val="none"/>
          </c:marker>
          <c:cat>
            <c:numRef>
              <c:f>'STATISTIK - figur med data'!$B$9:$B$27</c:f>
              <c:numCache>
                <c:formatCode>General</c:formatCode>
                <c:ptCount val="19"/>
                <c:pt idx="3">
                  <c:v>2019</c:v>
                </c:pt>
                <c:pt idx="7">
                  <c:v>2020</c:v>
                </c:pt>
                <c:pt idx="11">
                  <c:v>2021</c:v>
                </c:pt>
                <c:pt idx="15">
                  <c:v>2022</c:v>
                </c:pt>
              </c:numCache>
            </c:numRef>
          </c:cat>
          <c:val>
            <c:numRef>
              <c:f>'STATISTIK - figur med data'!$G$9:$G$27</c:f>
              <c:numCache>
                <c:formatCode>General</c:formatCode>
                <c:ptCount val="19"/>
                <c:pt idx="2" formatCode="#,##0">
                  <c:v>3695.2699999999995</c:v>
                </c:pt>
                <c:pt idx="3" formatCode="#,##0">
                  <c:v>3695.2699999999995</c:v>
                </c:pt>
                <c:pt idx="6" formatCode="#,##0">
                  <c:v>3959.38</c:v>
                </c:pt>
                <c:pt idx="7" formatCode="#,##0">
                  <c:v>3959.38</c:v>
                </c:pt>
                <c:pt idx="10" formatCode="#,##0">
                  <c:v>4260.95</c:v>
                </c:pt>
                <c:pt idx="11" formatCode="#,##0">
                  <c:v>4260.95</c:v>
                </c:pt>
                <c:pt idx="14" formatCode="#,##0">
                  <c:v>3700.04</c:v>
                </c:pt>
                <c:pt idx="15" formatCode="#,##0">
                  <c:v>3700.04</c:v>
                </c:pt>
              </c:numCache>
            </c:numRef>
          </c:val>
          <c:smooth val="0"/>
          <c:extLst>
            <c:ext xmlns:c16="http://schemas.microsoft.com/office/drawing/2014/chart" uri="{C3380CC4-5D6E-409C-BE32-E72D297353CC}">
              <c16:uniqueId val="{00000032-6474-4063-8457-1DCECD53E3DD}"/>
            </c:ext>
          </c:extLst>
        </c:ser>
        <c:ser>
          <c:idx val="5"/>
          <c:order val="1"/>
          <c:spPr>
            <a:ln w="6350">
              <a:solidFill>
                <a:sysClr val="windowText" lastClr="000000"/>
              </a:solidFill>
            </a:ln>
          </c:spPr>
          <c:marker>
            <c:symbol val="none"/>
          </c:marker>
          <c:cat>
            <c:numRef>
              <c:f>'STATISTIK - figur med data'!$B$9:$B$27</c:f>
              <c:numCache>
                <c:formatCode>General</c:formatCode>
                <c:ptCount val="19"/>
                <c:pt idx="3">
                  <c:v>2019</c:v>
                </c:pt>
                <c:pt idx="7">
                  <c:v>2020</c:v>
                </c:pt>
                <c:pt idx="11">
                  <c:v>2021</c:v>
                </c:pt>
                <c:pt idx="15">
                  <c:v>2022</c:v>
                </c:pt>
              </c:numCache>
            </c:numRef>
          </c:cat>
          <c:val>
            <c:numRef>
              <c:f>'STATISTIK - figur med data'!$H$9:$H$27</c:f>
              <c:numCache>
                <c:formatCode>#,##0</c:formatCode>
                <c:ptCount val="19"/>
                <c:pt idx="3">
                  <c:v>3828.6399999999994</c:v>
                </c:pt>
                <c:pt idx="4">
                  <c:v>3828.6399999999994</c:v>
                </c:pt>
                <c:pt idx="7">
                  <c:v>4095.83</c:v>
                </c:pt>
                <c:pt idx="8">
                  <c:v>4095.83</c:v>
                </c:pt>
                <c:pt idx="11">
                  <c:v>4405.3899999999994</c:v>
                </c:pt>
                <c:pt idx="12">
                  <c:v>4405.3899999999994</c:v>
                </c:pt>
                <c:pt idx="15">
                  <c:v>3854.87</c:v>
                </c:pt>
                <c:pt idx="16">
                  <c:v>3854.87</c:v>
                </c:pt>
              </c:numCache>
            </c:numRef>
          </c:val>
          <c:smooth val="0"/>
          <c:extLst>
            <c:ext xmlns:c16="http://schemas.microsoft.com/office/drawing/2014/chart" uri="{C3380CC4-5D6E-409C-BE32-E72D297353CC}">
              <c16:uniqueId val="{00000033-6474-4063-8457-1DCECD53E3DD}"/>
            </c:ext>
          </c:extLst>
        </c:ser>
        <c:ser>
          <c:idx val="3"/>
          <c:order val="5"/>
          <c:spPr>
            <a:ln w="6350">
              <a:solidFill>
                <a:sysClr val="windowText" lastClr="000000"/>
              </a:solidFill>
            </a:ln>
          </c:spPr>
          <c:marker>
            <c:symbol val="none"/>
          </c:marker>
          <c:cat>
            <c:numRef>
              <c:f>'STATISTIK - figur med data'!$B$9:$B$27</c:f>
              <c:numCache>
                <c:formatCode>General</c:formatCode>
                <c:ptCount val="19"/>
                <c:pt idx="3">
                  <c:v>2019</c:v>
                </c:pt>
                <c:pt idx="7">
                  <c:v>2020</c:v>
                </c:pt>
                <c:pt idx="11">
                  <c:v>2021</c:v>
                </c:pt>
                <c:pt idx="15">
                  <c:v>2022</c:v>
                </c:pt>
              </c:numCache>
            </c:numRef>
          </c:cat>
          <c:val>
            <c:numRef>
              <c:f>'STATISTIK - figur med data'!$F$9:$F$27</c:f>
              <c:numCache>
                <c:formatCode>#,##0</c:formatCode>
                <c:ptCount val="19"/>
                <c:pt idx="1">
                  <c:v>3327.3999999999996</c:v>
                </c:pt>
                <c:pt idx="2">
                  <c:v>3327.3999999999996</c:v>
                </c:pt>
                <c:pt idx="4">
                  <c:v>3741.75</c:v>
                </c:pt>
                <c:pt idx="5">
                  <c:v>3741.75</c:v>
                </c:pt>
                <c:pt idx="6">
                  <c:v>3741.75</c:v>
                </c:pt>
                <c:pt idx="8">
                  <c:v>4016.2799999999997</c:v>
                </c:pt>
                <c:pt idx="9">
                  <c:v>4016.2799999999997</c:v>
                </c:pt>
                <c:pt idx="10">
                  <c:v>4016.2799999999997</c:v>
                </c:pt>
                <c:pt idx="12">
                  <c:v>4311.57</c:v>
                </c:pt>
                <c:pt idx="13">
                  <c:v>4311.57</c:v>
                </c:pt>
                <c:pt idx="14">
                  <c:v>4311.57</c:v>
                </c:pt>
                <c:pt idx="16">
                  <c:v>3754</c:v>
                </c:pt>
                <c:pt idx="17">
                  <c:v>3754</c:v>
                </c:pt>
              </c:numCache>
            </c:numRef>
          </c:val>
          <c:smooth val="0"/>
          <c:extLst>
            <c:ext xmlns:c16="http://schemas.microsoft.com/office/drawing/2014/chart" uri="{C3380CC4-5D6E-409C-BE32-E72D297353CC}">
              <c16:uniqueId val="{00000031-6474-4063-8457-1DCECD53E3DD}"/>
            </c:ext>
          </c:extLst>
        </c:ser>
        <c:dLbls>
          <c:showLegendKey val="0"/>
          <c:showVal val="0"/>
          <c:showCatName val="0"/>
          <c:showSerName val="0"/>
          <c:showPercent val="0"/>
          <c:showBubbleSize val="0"/>
        </c:dLbls>
        <c:marker val="1"/>
        <c:smooth val="0"/>
        <c:axId val="80799616"/>
        <c:axId val="82357248"/>
      </c:lineChart>
      <c:catAx>
        <c:axId val="80799616"/>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a:solidFill>
                  <a:schemeClr val="bg1"/>
                </a:solidFill>
              </a:defRPr>
            </a:pPr>
            <a:endParaRPr lang="da-DK"/>
          </a:p>
        </c:txPr>
        <c:crossAx val="82357248"/>
        <c:crossesAt val="-1E+26"/>
        <c:auto val="1"/>
        <c:lblAlgn val="ctr"/>
        <c:lblOffset val="100"/>
        <c:noMultiLvlLbl val="0"/>
      </c:catAx>
      <c:valAx>
        <c:axId val="82357248"/>
        <c:scaling>
          <c:orientation val="minMax"/>
          <c:max val="4600"/>
          <c:min val="3100"/>
        </c:scaling>
        <c:delete val="1"/>
        <c:axPos val="l"/>
        <c:numFmt formatCode="#,##0" sourceLinked="0"/>
        <c:majorTickMark val="out"/>
        <c:minorTickMark val="none"/>
        <c:tickLblPos val="nextTo"/>
        <c:crossAx val="80799616"/>
        <c:crosses val="autoZero"/>
        <c:crossBetween val="between"/>
        <c:majorUnit val="250"/>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02223180517596E-2"/>
          <c:y val="9.8378783262238478E-2"/>
          <c:w val="0.97005554525466831"/>
          <c:h val="0.89517189721714385"/>
        </c:manualLayout>
      </c:layout>
      <c:barChart>
        <c:barDir val="col"/>
        <c:grouping val="stacked"/>
        <c:varyColors val="0"/>
        <c:ser>
          <c:idx val="0"/>
          <c:order val="0"/>
          <c:spPr>
            <a:noFill/>
            <a:ln>
              <a:noFill/>
              <a:round/>
            </a:ln>
            <a:effectLst/>
            <a:extLst>
              <a:ext uri="{91240B29-F687-4F45-9708-019B960494DF}">
                <a14:hiddenLine xmlns:a14="http://schemas.microsoft.com/office/drawing/2010/main">
                  <a:noFill/>
                  <a:round/>
                </a14:hiddenLine>
              </a:ext>
            </a:extLst>
          </c:spPr>
          <c:invertIfNegative val="0"/>
          <c:cat>
            <c:numRef>
              <c:f>'STATISTIK - figur med data'!$B$9:$B$27</c:f>
              <c:numCache>
                <c:formatCode>General</c:formatCode>
                <c:ptCount val="19"/>
                <c:pt idx="3">
                  <c:v>2019</c:v>
                </c:pt>
                <c:pt idx="7">
                  <c:v>2020</c:v>
                </c:pt>
                <c:pt idx="11">
                  <c:v>2021</c:v>
                </c:pt>
                <c:pt idx="15">
                  <c:v>2022</c:v>
                </c:pt>
              </c:numCache>
            </c:numRef>
          </c:cat>
          <c:val>
            <c:numRef>
              <c:f>'STATISTIK - figur med data'!$C$9:$C$27</c:f>
              <c:numCache>
                <c:formatCode>#,##0</c:formatCode>
                <c:ptCount val="19"/>
                <c:pt idx="2">
                  <c:v>3327.3999999999996</c:v>
                </c:pt>
                <c:pt idx="3">
                  <c:v>3695.2699999999995</c:v>
                </c:pt>
                <c:pt idx="4">
                  <c:v>3741.7599999999993</c:v>
                </c:pt>
                <c:pt idx="6">
                  <c:v>3741.75</c:v>
                </c:pt>
                <c:pt idx="7">
                  <c:v>3959.38</c:v>
                </c:pt>
                <c:pt idx="8">
                  <c:v>4004.44</c:v>
                </c:pt>
                <c:pt idx="10">
                  <c:v>4016.2799999999997</c:v>
                </c:pt>
                <c:pt idx="11">
                  <c:v>4260.95</c:v>
                </c:pt>
                <c:pt idx="12">
                  <c:v>4311.6399999999994</c:v>
                </c:pt>
                <c:pt idx="14">
                  <c:v>3700.04</c:v>
                </c:pt>
                <c:pt idx="15">
                  <c:v>3700.04</c:v>
                </c:pt>
                <c:pt idx="16">
                  <c:v>3753.93</c:v>
                </c:pt>
              </c:numCache>
            </c:numRef>
          </c:val>
          <c:extLst>
            <c:ext xmlns:c16="http://schemas.microsoft.com/office/drawing/2014/chart" uri="{C3380CC4-5D6E-409C-BE32-E72D297353CC}">
              <c16:uniqueId val="{00000000-9035-4341-8E67-A772AB17A02F}"/>
            </c:ext>
          </c:extLst>
        </c:ser>
        <c:ser>
          <c:idx val="1"/>
          <c:order val="1"/>
          <c:spPr>
            <a:solidFill>
              <a:srgbClr val="007BD1"/>
            </a:solidFill>
            <a:ln w="19050">
              <a:solidFill>
                <a:sysClr val="windowText" lastClr="000000"/>
              </a:solidFill>
            </a:ln>
          </c:spPr>
          <c:invertIfNegative val="0"/>
          <c:dPt>
            <c:idx val="2"/>
            <c:invertIfNegative val="0"/>
            <c:bubble3D val="0"/>
            <c:spPr>
              <a:solidFill>
                <a:srgbClr val="007BD1"/>
              </a:solidFill>
              <a:ln w="19050">
                <a:solidFill>
                  <a:srgbClr val="007BD1"/>
                </a:solidFill>
              </a:ln>
            </c:spPr>
            <c:extLst>
              <c:ext xmlns:c16="http://schemas.microsoft.com/office/drawing/2014/chart" uri="{C3380CC4-5D6E-409C-BE32-E72D297353CC}">
                <c16:uniqueId val="{00000014-9035-4341-8E67-A772AB17A02F}"/>
              </c:ext>
            </c:extLst>
          </c:dPt>
          <c:dPt>
            <c:idx val="3"/>
            <c:invertIfNegative val="0"/>
            <c:bubble3D val="0"/>
            <c:spPr>
              <a:solidFill>
                <a:srgbClr val="83BDFF"/>
              </a:solidFill>
              <a:ln w="19050">
                <a:solidFill>
                  <a:srgbClr val="83BDFF"/>
                </a:solidFill>
              </a:ln>
            </c:spPr>
            <c:extLst>
              <c:ext xmlns:c16="http://schemas.microsoft.com/office/drawing/2014/chart" uri="{C3380CC4-5D6E-409C-BE32-E72D297353CC}">
                <c16:uniqueId val="{00000002-9035-4341-8E67-A772AB17A02F}"/>
              </c:ext>
            </c:extLst>
          </c:dPt>
          <c:dPt>
            <c:idx val="4"/>
            <c:invertIfNegative val="0"/>
            <c:bubble3D val="0"/>
            <c:spPr>
              <a:solidFill>
                <a:srgbClr val="C3E6FF"/>
              </a:solidFill>
              <a:ln w="19050">
                <a:solidFill>
                  <a:srgbClr val="C3E6FF"/>
                </a:solidFill>
              </a:ln>
            </c:spPr>
            <c:extLst>
              <c:ext xmlns:c16="http://schemas.microsoft.com/office/drawing/2014/chart" uri="{C3380CC4-5D6E-409C-BE32-E72D297353CC}">
                <c16:uniqueId val="{00000004-9035-4341-8E67-A772AB17A02F}"/>
              </c:ext>
            </c:extLst>
          </c:dPt>
          <c:dPt>
            <c:idx val="6"/>
            <c:invertIfNegative val="0"/>
            <c:bubble3D val="0"/>
            <c:spPr>
              <a:solidFill>
                <a:srgbClr val="007BD1"/>
              </a:solidFill>
              <a:ln w="19050">
                <a:solidFill>
                  <a:srgbClr val="007BD1"/>
                </a:solidFill>
              </a:ln>
            </c:spPr>
            <c:extLst>
              <c:ext xmlns:c16="http://schemas.microsoft.com/office/drawing/2014/chart" uri="{C3380CC4-5D6E-409C-BE32-E72D297353CC}">
                <c16:uniqueId val="{00000013-9035-4341-8E67-A772AB17A02F}"/>
              </c:ext>
            </c:extLst>
          </c:dPt>
          <c:dPt>
            <c:idx val="7"/>
            <c:invertIfNegative val="0"/>
            <c:bubble3D val="0"/>
            <c:spPr>
              <a:solidFill>
                <a:srgbClr val="83BDFF"/>
              </a:solidFill>
              <a:ln w="19050">
                <a:solidFill>
                  <a:srgbClr val="83BDFF"/>
                </a:solidFill>
              </a:ln>
            </c:spPr>
            <c:extLst>
              <c:ext xmlns:c16="http://schemas.microsoft.com/office/drawing/2014/chart" uri="{C3380CC4-5D6E-409C-BE32-E72D297353CC}">
                <c16:uniqueId val="{00000006-9035-4341-8E67-A772AB17A02F}"/>
              </c:ext>
            </c:extLst>
          </c:dPt>
          <c:dPt>
            <c:idx val="8"/>
            <c:invertIfNegative val="0"/>
            <c:bubble3D val="0"/>
            <c:spPr>
              <a:solidFill>
                <a:srgbClr val="C3E6FF"/>
              </a:solidFill>
              <a:ln w="19050">
                <a:solidFill>
                  <a:srgbClr val="C3E6FF"/>
                </a:solidFill>
              </a:ln>
            </c:spPr>
            <c:extLst>
              <c:ext xmlns:c16="http://schemas.microsoft.com/office/drawing/2014/chart" uri="{C3380CC4-5D6E-409C-BE32-E72D297353CC}">
                <c16:uniqueId val="{00000008-9035-4341-8E67-A772AB17A02F}"/>
              </c:ext>
            </c:extLst>
          </c:dPt>
          <c:dPt>
            <c:idx val="10"/>
            <c:invertIfNegative val="0"/>
            <c:bubble3D val="0"/>
            <c:spPr>
              <a:solidFill>
                <a:srgbClr val="007BD1"/>
              </a:solidFill>
              <a:ln w="19050">
                <a:solidFill>
                  <a:srgbClr val="007BD1"/>
                </a:solidFill>
              </a:ln>
            </c:spPr>
            <c:extLst>
              <c:ext xmlns:c16="http://schemas.microsoft.com/office/drawing/2014/chart" uri="{C3380CC4-5D6E-409C-BE32-E72D297353CC}">
                <c16:uniqueId val="{00000012-9035-4341-8E67-A772AB17A02F}"/>
              </c:ext>
            </c:extLst>
          </c:dPt>
          <c:dPt>
            <c:idx val="11"/>
            <c:invertIfNegative val="0"/>
            <c:bubble3D val="0"/>
            <c:spPr>
              <a:solidFill>
                <a:srgbClr val="83BDFF"/>
              </a:solidFill>
              <a:ln w="19050">
                <a:solidFill>
                  <a:srgbClr val="83BDFF"/>
                </a:solidFill>
              </a:ln>
            </c:spPr>
            <c:extLst>
              <c:ext xmlns:c16="http://schemas.microsoft.com/office/drawing/2014/chart" uri="{C3380CC4-5D6E-409C-BE32-E72D297353CC}">
                <c16:uniqueId val="{0000000A-9035-4341-8E67-A772AB17A02F}"/>
              </c:ext>
            </c:extLst>
          </c:dPt>
          <c:dPt>
            <c:idx val="12"/>
            <c:invertIfNegative val="0"/>
            <c:bubble3D val="0"/>
            <c:spPr>
              <a:solidFill>
                <a:srgbClr val="C3E6FF"/>
              </a:solidFill>
              <a:ln w="19050">
                <a:solidFill>
                  <a:srgbClr val="C3E6FF"/>
                </a:solidFill>
              </a:ln>
            </c:spPr>
            <c:extLst>
              <c:ext xmlns:c16="http://schemas.microsoft.com/office/drawing/2014/chart" uri="{C3380CC4-5D6E-409C-BE32-E72D297353CC}">
                <c16:uniqueId val="{0000000C-9035-4341-8E67-A772AB17A02F}"/>
              </c:ext>
            </c:extLst>
          </c:dPt>
          <c:dPt>
            <c:idx val="14"/>
            <c:invertIfNegative val="0"/>
            <c:bubble3D val="0"/>
            <c:spPr>
              <a:solidFill>
                <a:srgbClr val="007BD1"/>
              </a:solidFill>
              <a:ln w="19050">
                <a:solidFill>
                  <a:srgbClr val="007BD1"/>
                </a:solidFill>
              </a:ln>
            </c:spPr>
            <c:extLst>
              <c:ext xmlns:c16="http://schemas.microsoft.com/office/drawing/2014/chart" uri="{C3380CC4-5D6E-409C-BE32-E72D297353CC}">
                <c16:uniqueId val="{00000012-5643-4E04-B0E5-87C1D91DA334}"/>
              </c:ext>
            </c:extLst>
          </c:dPt>
          <c:dPt>
            <c:idx val="15"/>
            <c:invertIfNegative val="0"/>
            <c:bubble3D val="0"/>
            <c:spPr>
              <a:solidFill>
                <a:srgbClr val="83BDFF"/>
              </a:solidFill>
              <a:ln w="19050">
                <a:solidFill>
                  <a:srgbClr val="83BDFF"/>
                </a:solidFill>
              </a:ln>
            </c:spPr>
            <c:extLst>
              <c:ext xmlns:c16="http://schemas.microsoft.com/office/drawing/2014/chart" uri="{C3380CC4-5D6E-409C-BE32-E72D297353CC}">
                <c16:uniqueId val="{00000013-5643-4E04-B0E5-87C1D91DA334}"/>
              </c:ext>
            </c:extLst>
          </c:dPt>
          <c:dPt>
            <c:idx val="16"/>
            <c:invertIfNegative val="0"/>
            <c:bubble3D val="0"/>
            <c:spPr>
              <a:solidFill>
                <a:srgbClr val="C3E6FF"/>
              </a:solidFill>
              <a:ln w="19050">
                <a:solidFill>
                  <a:srgbClr val="C3E6FF"/>
                </a:solidFill>
              </a:ln>
            </c:spPr>
            <c:extLst>
              <c:ext xmlns:c16="http://schemas.microsoft.com/office/drawing/2014/chart" uri="{C3380CC4-5D6E-409C-BE32-E72D297353CC}">
                <c16:uniqueId val="{00000014-5643-4E04-B0E5-87C1D91DA334}"/>
              </c:ext>
            </c:extLst>
          </c:dPt>
          <c:cat>
            <c:numRef>
              <c:f>'STATISTIK - figur med data'!$B$9:$B$27</c:f>
              <c:numCache>
                <c:formatCode>General</c:formatCode>
                <c:ptCount val="19"/>
                <c:pt idx="3">
                  <c:v>2019</c:v>
                </c:pt>
                <c:pt idx="7">
                  <c:v>2020</c:v>
                </c:pt>
                <c:pt idx="11">
                  <c:v>2021</c:v>
                </c:pt>
                <c:pt idx="15">
                  <c:v>2022</c:v>
                </c:pt>
              </c:numCache>
            </c:numRef>
          </c:cat>
          <c:val>
            <c:numRef>
              <c:f>'STATISTIK - figur med data'!$D$9:$D$27</c:f>
              <c:numCache>
                <c:formatCode>#,##0</c:formatCode>
                <c:ptCount val="19"/>
                <c:pt idx="2">
                  <c:v>367.86999999999995</c:v>
                </c:pt>
                <c:pt idx="3">
                  <c:v>133.37</c:v>
                </c:pt>
                <c:pt idx="4">
                  <c:v>86.88</c:v>
                </c:pt>
                <c:pt idx="6">
                  <c:v>217.63</c:v>
                </c:pt>
                <c:pt idx="7">
                  <c:v>136.44999999999999</c:v>
                </c:pt>
                <c:pt idx="8">
                  <c:v>91.39</c:v>
                </c:pt>
                <c:pt idx="10">
                  <c:v>244.67</c:v>
                </c:pt>
                <c:pt idx="11">
                  <c:v>144.44</c:v>
                </c:pt>
                <c:pt idx="12">
                  <c:v>93.75</c:v>
                </c:pt>
                <c:pt idx="14">
                  <c:v>611.53</c:v>
                </c:pt>
                <c:pt idx="15">
                  <c:v>154.82999999999998</c:v>
                </c:pt>
                <c:pt idx="16">
                  <c:v>100.94</c:v>
                </c:pt>
              </c:numCache>
            </c:numRef>
          </c:val>
          <c:extLst>
            <c:ext xmlns:c16="http://schemas.microsoft.com/office/drawing/2014/chart" uri="{C3380CC4-5D6E-409C-BE32-E72D297353CC}">
              <c16:uniqueId val="{0000000D-9035-4341-8E67-A772AB17A02F}"/>
            </c:ext>
          </c:extLst>
        </c:ser>
        <c:ser>
          <c:idx val="2"/>
          <c:order val="2"/>
          <c:spPr>
            <a:noFill/>
          </c:spPr>
          <c:invertIfNegative val="0"/>
          <c:dLbls>
            <c:dLbl>
              <c:idx val="13"/>
              <c:layout>
                <c:manualLayout>
                  <c:x val="4.6254615004170156E-2"/>
                  <c:y val="-0.4119686169157266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803-4B8D-AEA3-96C5695AA1F3}"/>
                </c:ext>
              </c:extLst>
            </c:dLbl>
            <c:spPr>
              <a:noFill/>
              <a:ln>
                <a:noFill/>
              </a:ln>
              <a:effectLst/>
            </c:spPr>
            <c:txPr>
              <a:bodyPr rot="0" vert="horz" wrap="square" lIns="38100" tIns="19050" rIns="38100" bIns="19050" anchor="ctr">
                <a:spAutoFit/>
              </a:bodyPr>
              <a:lstStyle/>
              <a:p>
                <a:pPr>
                  <a:defRPr b="1">
                    <a:solidFill>
                      <a:srgbClr val="303030"/>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0.1"/>
            <c:spPr>
              <a:ln>
                <a:headEnd type="oval"/>
              </a:ln>
            </c:spPr>
          </c:errBars>
          <c:cat>
            <c:numRef>
              <c:f>'STATISTIK - figur med data'!$B$9:$B$27</c:f>
              <c:numCache>
                <c:formatCode>General</c:formatCode>
                <c:ptCount val="19"/>
                <c:pt idx="3">
                  <c:v>2019</c:v>
                </c:pt>
                <c:pt idx="7">
                  <c:v>2020</c:v>
                </c:pt>
                <c:pt idx="11">
                  <c:v>2021</c:v>
                </c:pt>
                <c:pt idx="15">
                  <c:v>2022</c:v>
                </c:pt>
              </c:numCache>
            </c:numRef>
          </c:cat>
          <c:val>
            <c:numRef>
              <c:f>'STATISTIK - figur med data'!$E$9:$E$27</c:f>
              <c:numCache>
                <c:formatCode>#,##0</c:formatCode>
                <c:ptCount val="19"/>
                <c:pt idx="1">
                  <c:v>3327.3999999999996</c:v>
                </c:pt>
                <c:pt idx="5">
                  <c:v>3741.75</c:v>
                </c:pt>
                <c:pt idx="9">
                  <c:v>4016.2799999999997</c:v>
                </c:pt>
                <c:pt idx="13">
                  <c:v>4311.57</c:v>
                </c:pt>
                <c:pt idx="17">
                  <c:v>3754</c:v>
                </c:pt>
              </c:numCache>
            </c:numRef>
          </c:val>
          <c:extLst>
            <c:ext xmlns:c16="http://schemas.microsoft.com/office/drawing/2014/chart" uri="{C3380CC4-5D6E-409C-BE32-E72D297353CC}">
              <c16:uniqueId val="{0000000E-9035-4341-8E67-A772AB17A02F}"/>
            </c:ext>
          </c:extLst>
        </c:ser>
        <c:dLbls>
          <c:showLegendKey val="0"/>
          <c:showVal val="0"/>
          <c:showCatName val="0"/>
          <c:showSerName val="0"/>
          <c:showPercent val="0"/>
          <c:showBubbleSize val="0"/>
        </c:dLbls>
        <c:gapWidth val="50"/>
        <c:overlap val="100"/>
        <c:axId val="80799616"/>
        <c:axId val="82357248"/>
      </c:barChart>
      <c:catAx>
        <c:axId val="80799616"/>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a:solidFill>
                  <a:schemeClr val="tx1"/>
                </a:solidFill>
              </a:defRPr>
            </a:pPr>
            <a:endParaRPr lang="da-DK"/>
          </a:p>
        </c:txPr>
        <c:crossAx val="82357248"/>
        <c:crossesAt val="-1E+26"/>
        <c:auto val="1"/>
        <c:lblAlgn val="ctr"/>
        <c:lblOffset val="100"/>
        <c:tickMarkSkip val="11"/>
        <c:noMultiLvlLbl val="0"/>
      </c:catAx>
      <c:valAx>
        <c:axId val="82357248"/>
        <c:scaling>
          <c:orientation val="minMax"/>
          <c:max val="4600"/>
          <c:min val="3100"/>
        </c:scaling>
        <c:delete val="1"/>
        <c:axPos val="l"/>
        <c:numFmt formatCode="#,##0" sourceLinked="0"/>
        <c:majorTickMark val="out"/>
        <c:minorTickMark val="none"/>
        <c:tickLblPos val="nextTo"/>
        <c:crossAx val="80799616"/>
        <c:crosses val="autoZero"/>
        <c:crossBetween val="between"/>
        <c:majorUnit val="250"/>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153377</xdr:rowOff>
    </xdr:from>
    <xdr:ext cx="530352" cy="98466"/>
    <xdr:sp macro="" textlink="">
      <xdr:nvSpPr>
        <xdr:cNvPr id="5" name="Tekstfelt 4">
          <a:extLst>
            <a:ext uri="{FF2B5EF4-FFF2-40B4-BE49-F238E27FC236}">
              <a16:creationId xmlns:a16="http://schemas.microsoft.com/office/drawing/2014/main" id="{B8F7C2DA-5DCA-4834-B440-637306A4B2D3}"/>
            </a:ext>
          </a:extLst>
        </xdr:cNvPr>
        <xdr:cNvSpPr txBox="1"/>
      </xdr:nvSpPr>
      <xdr:spPr>
        <a:xfrm>
          <a:off x="1302573" y="1517357"/>
          <a:ext cx="530352" cy="9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9</xdr:col>
      <xdr:colOff>55529</xdr:colOff>
      <xdr:row>8</xdr:row>
      <xdr:rowOff>51971</xdr:rowOff>
    </xdr:from>
    <xdr:to>
      <xdr:col>13</xdr:col>
      <xdr:colOff>353799</xdr:colOff>
      <xdr:row>18</xdr:row>
      <xdr:rowOff>114266</xdr:rowOff>
    </xdr:to>
    <xdr:grpSp>
      <xdr:nvGrpSpPr>
        <xdr:cNvPr id="2" name="Gruppe 1">
          <a:extLst>
            <a:ext uri="{FF2B5EF4-FFF2-40B4-BE49-F238E27FC236}">
              <a16:creationId xmlns:a16="http://schemas.microsoft.com/office/drawing/2014/main" id="{4153B891-23EC-4D21-A62E-0CE8ACE89AC1}"/>
            </a:ext>
          </a:extLst>
        </xdr:cNvPr>
        <xdr:cNvGrpSpPr/>
      </xdr:nvGrpSpPr>
      <xdr:grpSpPr>
        <a:xfrm>
          <a:off x="5856254" y="1585496"/>
          <a:ext cx="2736670" cy="1967295"/>
          <a:chOff x="17212059" y="7445878"/>
          <a:chExt cx="2745193" cy="1967295"/>
        </a:xfrm>
      </xdr:grpSpPr>
      <xdr:graphicFrame macro="">
        <xdr:nvGraphicFramePr>
          <xdr:cNvPr id="11" name="Diagram 10">
            <a:extLst>
              <a:ext uri="{FF2B5EF4-FFF2-40B4-BE49-F238E27FC236}">
                <a16:creationId xmlns:a16="http://schemas.microsoft.com/office/drawing/2014/main" id="{C72BF94F-4A26-4BC3-8F22-B2D9DA416F47}"/>
              </a:ext>
            </a:extLst>
          </xdr:cNvPr>
          <xdr:cNvGraphicFramePr/>
        </xdr:nvGraphicFramePr>
        <xdr:xfrm>
          <a:off x="17212059" y="7445878"/>
          <a:ext cx="2745193" cy="19672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3" name="Diagram 22">
            <a:extLst>
              <a:ext uri="{FF2B5EF4-FFF2-40B4-BE49-F238E27FC236}">
                <a16:creationId xmlns:a16="http://schemas.microsoft.com/office/drawing/2014/main" id="{AE1B009D-B9E0-4856-8B25-E0C0D6B8D018}"/>
              </a:ext>
            </a:extLst>
          </xdr:cNvPr>
          <xdr:cNvGraphicFramePr>
            <a:graphicFrameLocks/>
          </xdr:cNvGraphicFramePr>
        </xdr:nvGraphicFramePr>
        <xdr:xfrm>
          <a:off x="17212497" y="7446830"/>
          <a:ext cx="2744316" cy="196539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247712</xdr:colOff>
      <xdr:row>9</xdr:row>
      <xdr:rowOff>114790</xdr:rowOff>
    </xdr:from>
    <xdr:to>
      <xdr:col>10</xdr:col>
      <xdr:colOff>91502</xdr:colOff>
      <xdr:row>11</xdr:row>
      <xdr:rowOff>187180</xdr:rowOff>
    </xdr:to>
    <xdr:sp macro="" textlink="">
      <xdr:nvSpPr>
        <xdr:cNvPr id="37" name="Ellipse 36">
          <a:extLst>
            <a:ext uri="{FF2B5EF4-FFF2-40B4-BE49-F238E27FC236}">
              <a16:creationId xmlns:a16="http://schemas.microsoft.com/office/drawing/2014/main" id="{10449256-65B9-482E-B096-865DFDD7ABC6}"/>
            </a:ext>
          </a:extLst>
        </xdr:cNvPr>
        <xdr:cNvSpPr/>
      </xdr:nvSpPr>
      <xdr:spPr>
        <a:xfrm>
          <a:off x="6048437" y="1867390"/>
          <a:ext cx="453390" cy="453390"/>
        </a:xfrm>
        <a:prstGeom prst="ellipse">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9</xdr:col>
      <xdr:colOff>336931</xdr:colOff>
      <xdr:row>9</xdr:row>
      <xdr:rowOff>187158</xdr:rowOff>
    </xdr:from>
    <xdr:to>
      <xdr:col>9</xdr:col>
      <xdr:colOff>608144</xdr:colOff>
      <xdr:row>11</xdr:row>
      <xdr:rowOff>92396</xdr:rowOff>
    </xdr:to>
    <xdr:pic>
      <xdr:nvPicPr>
        <xdr:cNvPr id="39" name="Billede 38">
          <a:extLst>
            <a:ext uri="{FF2B5EF4-FFF2-40B4-BE49-F238E27FC236}">
              <a16:creationId xmlns:a16="http://schemas.microsoft.com/office/drawing/2014/main" id="{C5DF1FC6-7FD4-4142-944F-50006F887B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37656" y="1939758"/>
          <a:ext cx="271213" cy="28623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0.24407</cdr:x>
      <cdr:y>0.87808</cdr:y>
    </cdr:from>
    <cdr:to>
      <cdr:x>0.53135</cdr:x>
      <cdr:y>1</cdr:y>
    </cdr:to>
    <cdr:sp macro="" textlink="">
      <cdr:nvSpPr>
        <cdr:cNvPr id="10" name="Tekstfelt 9">
          <a:extLst xmlns:a="http://schemas.openxmlformats.org/drawingml/2006/main">
            <a:ext uri="{FF2B5EF4-FFF2-40B4-BE49-F238E27FC236}">
              <a16:creationId xmlns:a16="http://schemas.microsoft.com/office/drawing/2014/main" id="{BE473030-85FA-4083-B59A-326F51C6817A}"/>
            </a:ext>
          </a:extLst>
        </cdr:cNvPr>
        <cdr:cNvSpPr txBox="1"/>
      </cdr:nvSpPr>
      <cdr:spPr>
        <a:xfrm xmlns:a="http://schemas.openxmlformats.org/drawingml/2006/main">
          <a:off x="672933" y="1729122"/>
          <a:ext cx="792079" cy="240078"/>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50"/>
        </a:p>
      </cdr:txBody>
    </cdr:sp>
  </cdr:relSizeAnchor>
</c:userShapes>
</file>

<file path=xl/drawings/drawing3.xml><?xml version="1.0" encoding="utf-8"?>
<c:userShapes xmlns:c="http://schemas.openxmlformats.org/drawingml/2006/chart">
  <cdr:relSizeAnchor xmlns:cdr="http://schemas.openxmlformats.org/drawingml/2006/chartDrawing">
    <cdr:from>
      <cdr:x>0.24407</cdr:x>
      <cdr:y>0.87808</cdr:y>
    </cdr:from>
    <cdr:to>
      <cdr:x>0.53135</cdr:x>
      <cdr:y>1</cdr:y>
    </cdr:to>
    <cdr:sp macro="" textlink="">
      <cdr:nvSpPr>
        <cdr:cNvPr id="10" name="Tekstfelt 9">
          <a:extLst xmlns:a="http://schemas.openxmlformats.org/drawingml/2006/main">
            <a:ext uri="{FF2B5EF4-FFF2-40B4-BE49-F238E27FC236}">
              <a16:creationId xmlns:a16="http://schemas.microsoft.com/office/drawing/2014/main" id="{BE473030-85FA-4083-B59A-326F51C6817A}"/>
            </a:ext>
          </a:extLst>
        </cdr:cNvPr>
        <cdr:cNvSpPr txBox="1"/>
      </cdr:nvSpPr>
      <cdr:spPr>
        <a:xfrm xmlns:a="http://schemas.openxmlformats.org/drawingml/2006/main">
          <a:off x="672933" y="1729122"/>
          <a:ext cx="792079" cy="240078"/>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50"/>
        </a:p>
      </cdr:txBody>
    </cdr:sp>
  </cdr:relSizeAnchor>
  <cdr:relSizeAnchor xmlns:cdr="http://schemas.openxmlformats.org/drawingml/2006/chartDrawing">
    <cdr:from>
      <cdr:x>0.44389</cdr:x>
      <cdr:y>0.61585</cdr:y>
    </cdr:from>
    <cdr:to>
      <cdr:x>0.59727</cdr:x>
      <cdr:y>0.66594</cdr:y>
    </cdr:to>
    <cdr:sp macro="" textlink="">
      <cdr:nvSpPr>
        <cdr:cNvPr id="3" name="Label1">
          <a:extLst xmlns:a="http://schemas.openxmlformats.org/drawingml/2006/main">
            <a:ext uri="{FF2B5EF4-FFF2-40B4-BE49-F238E27FC236}">
              <a16:creationId xmlns:a16="http://schemas.microsoft.com/office/drawing/2014/main" id="{13511C87-32CD-470D-963E-76B914D9B8B7}"/>
            </a:ext>
          </a:extLst>
        </cdr:cNvPr>
        <cdr:cNvSpPr txBox="1"/>
      </cdr:nvSpPr>
      <cdr:spPr>
        <a:xfrm xmlns:a="http://schemas.openxmlformats.org/drawingml/2006/main">
          <a:off x="1214870" y="1210376"/>
          <a:ext cx="419783" cy="9844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1"/>
              </a:solidFill>
              <a:latin typeface="Nationalbank" panose="020B0503040000020004" pitchFamily="34" charset="0"/>
            </a:rPr>
            <a:t>Afkast mv.</a:t>
          </a:r>
        </a:p>
      </cdr:txBody>
    </cdr:sp>
  </cdr:relSizeAnchor>
  <cdr:relSizeAnchor xmlns:cdr="http://schemas.openxmlformats.org/drawingml/2006/chartDrawing">
    <cdr:from>
      <cdr:x>0.44389</cdr:x>
      <cdr:y>0.67847</cdr:y>
    </cdr:from>
    <cdr:to>
      <cdr:x>0.64364</cdr:x>
      <cdr:y>0.72856</cdr:y>
    </cdr:to>
    <cdr:sp macro="" textlink="">
      <cdr:nvSpPr>
        <cdr:cNvPr id="4" name="Label1">
          <a:extLst xmlns:a="http://schemas.openxmlformats.org/drawingml/2006/main">
            <a:ext uri="{FF2B5EF4-FFF2-40B4-BE49-F238E27FC236}">
              <a16:creationId xmlns:a16="http://schemas.microsoft.com/office/drawing/2014/main" id="{DCB68E8E-DD98-49E3-9E1F-B847CC9CFFD4}"/>
            </a:ext>
          </a:extLst>
        </cdr:cNvPr>
        <cdr:cNvSpPr txBox="1"/>
      </cdr:nvSpPr>
      <cdr:spPr>
        <a:xfrm xmlns:a="http://schemas.openxmlformats.org/drawingml/2006/main">
          <a:off x="1214870" y="1333449"/>
          <a:ext cx="546692" cy="98446"/>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83BDFF"/>
              </a:solidFill>
              <a:latin typeface="Nationalbank" panose="020B0503040000020004" pitchFamily="34" charset="0"/>
            </a:rPr>
            <a:t>Indbetalinger</a:t>
          </a:r>
        </a:p>
      </cdr:txBody>
    </cdr:sp>
  </cdr:relSizeAnchor>
  <cdr:relSizeAnchor xmlns:cdr="http://schemas.openxmlformats.org/drawingml/2006/chartDrawing">
    <cdr:from>
      <cdr:x>0.44389</cdr:x>
      <cdr:y>0.74108</cdr:y>
    </cdr:from>
    <cdr:to>
      <cdr:x>0.63747</cdr:x>
      <cdr:y>0.79118</cdr:y>
    </cdr:to>
    <cdr:sp macro="" textlink="">
      <cdr:nvSpPr>
        <cdr:cNvPr id="5" name="Label1">
          <a:extLst xmlns:a="http://schemas.openxmlformats.org/drawingml/2006/main">
            <a:ext uri="{FF2B5EF4-FFF2-40B4-BE49-F238E27FC236}">
              <a16:creationId xmlns:a16="http://schemas.microsoft.com/office/drawing/2014/main" id="{BF015CAC-B3AE-40FE-BB54-C678A6EAA2D2}"/>
            </a:ext>
          </a:extLst>
        </cdr:cNvPr>
        <cdr:cNvSpPr txBox="1"/>
      </cdr:nvSpPr>
      <cdr:spPr>
        <a:xfrm xmlns:a="http://schemas.openxmlformats.org/drawingml/2006/main">
          <a:off x="1214870" y="1456520"/>
          <a:ext cx="529805" cy="98466"/>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C3E6FF"/>
              </a:solidFill>
              <a:latin typeface="Nationalbank" panose="020B0503040000020004" pitchFamily="34" charset="0"/>
            </a:rPr>
            <a:t>Udbetalinger</a:t>
          </a:r>
        </a:p>
      </cdr:txBody>
    </cdr:sp>
  </cdr:relSizeAnchor>
  <cdr:relSizeAnchor xmlns:cdr="http://schemas.openxmlformats.org/drawingml/2006/chartDrawing">
    <cdr:from>
      <cdr:x>0.05907</cdr:x>
      <cdr:y>0</cdr:y>
    </cdr:from>
    <cdr:to>
      <cdr:x>0.84852</cdr:x>
      <cdr:y>0.05089</cdr:y>
    </cdr:to>
    <cdr:sp macro="" textlink="">
      <cdr:nvSpPr>
        <cdr:cNvPr id="11" name="Label1">
          <a:extLst xmlns:a="http://schemas.openxmlformats.org/drawingml/2006/main">
            <a:ext uri="{FF2B5EF4-FFF2-40B4-BE49-F238E27FC236}">
              <a16:creationId xmlns:a16="http://schemas.microsoft.com/office/drawing/2014/main" id="{CE49E779-B478-4196-B38E-D7B26C23758B}"/>
            </a:ext>
          </a:extLst>
        </cdr:cNvPr>
        <cdr:cNvSpPr txBox="1"/>
      </cdr:nvSpPr>
      <cdr:spPr>
        <a:xfrm xmlns:a="http://schemas.openxmlformats.org/drawingml/2006/main">
          <a:off x="161745" y="0"/>
          <a:ext cx="2161498" cy="100019"/>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303030"/>
              </a:solidFill>
              <a:latin typeface="Nationalbank" panose="020B0503040000020004" pitchFamily="34" charset="0"/>
            </a:rPr>
            <a:t>Pensionsformuen</a:t>
          </a:r>
          <a:r>
            <a:rPr lang="da-DK" sz="650" b="0" baseline="0">
              <a:solidFill>
                <a:srgbClr val="303030"/>
              </a:solidFill>
              <a:latin typeface="Nationalbank" panose="020B0503040000020004" pitchFamily="34" charset="0"/>
            </a:rPr>
            <a:t> i danske pensionsselskaber</a:t>
          </a:r>
          <a:r>
            <a:rPr lang="da-DK" sz="650" b="0">
              <a:solidFill>
                <a:srgbClr val="303030"/>
              </a:solidFill>
              <a:latin typeface="Nationalbank" panose="020B0503040000020004" pitchFamily="34" charset="0"/>
            </a:rPr>
            <a:t>,</a:t>
          </a:r>
          <a:r>
            <a:rPr lang="da-DK" sz="650" b="0" baseline="0">
              <a:solidFill>
                <a:srgbClr val="303030"/>
              </a:solidFill>
              <a:latin typeface="Nationalbank" panose="020B0503040000020004" pitchFamily="34" charset="0"/>
            </a:rPr>
            <a:t> m</a:t>
          </a:r>
          <a:r>
            <a:rPr lang="da-DK" sz="650" b="0">
              <a:solidFill>
                <a:srgbClr val="303030"/>
              </a:solidFill>
              <a:latin typeface="Nationalbank" panose="020B0503040000020004" pitchFamily="34" charset="0"/>
            </a:rPr>
            <a:t>ia. kr.</a:t>
          </a:r>
        </a:p>
      </cdr:txBody>
    </cdr:sp>
  </cdr:relSizeAnchor>
  <cdr:relSizeAnchor xmlns:cdr="http://schemas.openxmlformats.org/drawingml/2006/chartDrawing">
    <cdr:from>
      <cdr:x>0.70966</cdr:x>
      <cdr:y>0.72616</cdr:y>
    </cdr:from>
    <cdr:to>
      <cdr:x>0.77284</cdr:x>
      <cdr:y>0.7763</cdr:y>
    </cdr:to>
    <cdr:sp macro="" textlink="">
      <cdr:nvSpPr>
        <cdr:cNvPr id="7" name="Label1">
          <a:extLst xmlns:a="http://schemas.openxmlformats.org/drawingml/2006/main">
            <a:ext uri="{FF2B5EF4-FFF2-40B4-BE49-F238E27FC236}">
              <a16:creationId xmlns:a16="http://schemas.microsoft.com/office/drawing/2014/main" id="{D7A2ADC4-5494-4139-824B-49868B2E2C8C}"/>
            </a:ext>
          </a:extLst>
        </cdr:cNvPr>
        <cdr:cNvSpPr txBox="1"/>
      </cdr:nvSpPr>
      <cdr:spPr>
        <a:xfrm xmlns:a="http://schemas.openxmlformats.org/drawingml/2006/main">
          <a:off x="1940966" y="1427188"/>
          <a:ext cx="172804"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6"/>
              </a:solidFill>
              <a:latin typeface="Nationalbank" panose="020B0503040000020004" pitchFamily="34" charset="0"/>
            </a:rPr>
            <a:t>-558</a:t>
          </a:r>
        </a:p>
      </cdr:txBody>
    </cdr:sp>
  </cdr:relSizeAnchor>
  <cdr:relSizeAnchor xmlns:cdr="http://schemas.openxmlformats.org/drawingml/2006/chartDrawing">
    <cdr:from>
      <cdr:x>0.69331</cdr:x>
      <cdr:y>0.29217</cdr:y>
    </cdr:from>
    <cdr:to>
      <cdr:x>0.88512</cdr:x>
      <cdr:y>0.64417</cdr:y>
    </cdr:to>
    <cdr:cxnSp macro="">
      <cdr:nvCxnSpPr>
        <cdr:cNvPr id="6" name="Forbindelse: vinklet 5">
          <a:extLst xmlns:a="http://schemas.openxmlformats.org/drawingml/2006/main">
            <a:ext uri="{FF2B5EF4-FFF2-40B4-BE49-F238E27FC236}">
              <a16:creationId xmlns:a16="http://schemas.microsoft.com/office/drawing/2014/main" id="{00FF3CBE-5710-4DD7-A8B6-F3BD2004417A}"/>
            </a:ext>
          </a:extLst>
        </cdr:cNvPr>
        <cdr:cNvCxnSpPr/>
      </cdr:nvCxnSpPr>
      <cdr:spPr>
        <a:xfrm xmlns:a="http://schemas.openxmlformats.org/drawingml/2006/main" rot="16200000" flipH="1">
          <a:off x="1819956" y="656938"/>
          <a:ext cx="691816" cy="526383"/>
        </a:xfrm>
        <a:prstGeom xmlns:a="http://schemas.openxmlformats.org/drawingml/2006/main" prst="bentConnector3">
          <a:avLst>
            <a:gd name="adj1" fmla="val 140580"/>
          </a:avLst>
        </a:prstGeom>
        <a:ln xmlns:a="http://schemas.openxmlformats.org/drawingml/2006/main">
          <a:solidFill>
            <a:schemeClr val="accent6"/>
          </a:solidFill>
          <a:prstDash val="sysDot"/>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FPH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zoomScaleNormal="100" workbookViewId="0"/>
  </sheetViews>
  <sheetFormatPr defaultRowHeight="15" x14ac:dyDescent="0.25"/>
  <cols>
    <col min="1" max="1" width="13.85546875" style="1" customWidth="1"/>
    <col min="2" max="11" width="9.140625" style="1" customWidth="1"/>
    <col min="12" max="16384" width="9.140625" style="1"/>
  </cols>
  <sheetData>
    <row r="1" spans="1:10" x14ac:dyDescent="0.25">
      <c r="A1" s="23" t="s">
        <v>11</v>
      </c>
    </row>
    <row r="2" spans="1:10" x14ac:dyDescent="0.25">
      <c r="A2" s="3" t="s">
        <v>13</v>
      </c>
    </row>
    <row r="3" spans="1:10" x14ac:dyDescent="0.25">
      <c r="A3" s="3"/>
    </row>
    <row r="4" spans="1:10" x14ac:dyDescent="0.25">
      <c r="A4" s="24" t="s">
        <v>7</v>
      </c>
      <c r="B4" s="25" t="s">
        <v>8</v>
      </c>
      <c r="C4" s="25"/>
      <c r="D4" s="25"/>
    </row>
    <row r="5" spans="1:10" x14ac:dyDescent="0.25">
      <c r="A5" s="25"/>
      <c r="B5" s="25" t="s">
        <v>5</v>
      </c>
      <c r="C5" s="25"/>
      <c r="D5" s="25"/>
    </row>
    <row r="6" spans="1:10" x14ac:dyDescent="0.25">
      <c r="A6" s="25"/>
      <c r="B6" s="25" t="s">
        <v>6</v>
      </c>
      <c r="C6" s="25"/>
      <c r="D6" s="25"/>
    </row>
    <row r="8" spans="1:10" ht="15.75" thickBot="1" x14ac:dyDescent="0.3">
      <c r="B8" s="3" t="s">
        <v>3</v>
      </c>
      <c r="C8" s="3" t="s">
        <v>4</v>
      </c>
      <c r="D8" s="3" t="s">
        <v>4</v>
      </c>
      <c r="E8" s="3" t="s">
        <v>4</v>
      </c>
      <c r="F8" s="22" t="s">
        <v>0</v>
      </c>
      <c r="G8" s="22"/>
      <c r="H8" s="22"/>
    </row>
    <row r="9" spans="1:10" x14ac:dyDescent="0.25">
      <c r="B9" s="5"/>
      <c r="C9" s="6"/>
      <c r="D9" s="6"/>
      <c r="E9" s="6"/>
      <c r="F9" s="7"/>
      <c r="G9" s="7"/>
      <c r="H9" s="8"/>
      <c r="I9" s="2"/>
      <c r="J9" s="2"/>
    </row>
    <row r="10" spans="1:10" x14ac:dyDescent="0.25">
      <c r="B10" s="9"/>
      <c r="C10" s="10"/>
      <c r="D10" s="10"/>
      <c r="E10" s="10">
        <v>3327.3999999999996</v>
      </c>
      <c r="F10" s="11">
        <f>E10</f>
        <v>3327.3999999999996</v>
      </c>
      <c r="G10" s="12"/>
      <c r="H10" s="13"/>
      <c r="I10" s="2"/>
      <c r="J10" s="2"/>
    </row>
    <row r="11" spans="1:10" x14ac:dyDescent="0.25">
      <c r="A11" s="1" t="s">
        <v>9</v>
      </c>
      <c r="B11" s="9"/>
      <c r="C11" s="10">
        <f>E10</f>
        <v>3327.3999999999996</v>
      </c>
      <c r="D11" s="10">
        <v>367.86999999999995</v>
      </c>
      <c r="E11" s="14"/>
      <c r="F11" s="11">
        <f>F10</f>
        <v>3327.3999999999996</v>
      </c>
      <c r="G11" s="11">
        <f>C12</f>
        <v>3695.2699999999995</v>
      </c>
      <c r="H11" s="13"/>
      <c r="I11" s="2"/>
      <c r="J11" s="2"/>
    </row>
    <row r="12" spans="1:10" x14ac:dyDescent="0.25">
      <c r="A12" s="1" t="s">
        <v>1</v>
      </c>
      <c r="B12" s="9">
        <v>2019</v>
      </c>
      <c r="C12" s="10">
        <f>C11+D11</f>
        <v>3695.2699999999995</v>
      </c>
      <c r="D12" s="10">
        <v>133.37</v>
      </c>
      <c r="E12" s="14"/>
      <c r="F12" s="12"/>
      <c r="G12" s="11">
        <f>G11</f>
        <v>3695.2699999999995</v>
      </c>
      <c r="H12" s="13">
        <f>C12+D12</f>
        <v>3828.6399999999994</v>
      </c>
      <c r="I12" s="2"/>
      <c r="J12" s="2"/>
    </row>
    <row r="13" spans="1:10" x14ac:dyDescent="0.25">
      <c r="A13" s="1" t="s">
        <v>2</v>
      </c>
      <c r="B13" s="9"/>
      <c r="C13" s="10">
        <f>C12+D12-D13</f>
        <v>3741.7599999999993</v>
      </c>
      <c r="D13" s="10">
        <v>86.88</v>
      </c>
      <c r="E13" s="14"/>
      <c r="F13" s="11">
        <f>F14</f>
        <v>3741.75</v>
      </c>
      <c r="G13" s="12"/>
      <c r="H13" s="13">
        <f>H12</f>
        <v>3828.6399999999994</v>
      </c>
      <c r="I13" s="2"/>
      <c r="J13" s="2"/>
    </row>
    <row r="14" spans="1:10" x14ac:dyDescent="0.25">
      <c r="B14" s="9"/>
      <c r="C14" s="10"/>
      <c r="D14" s="14"/>
      <c r="E14" s="10">
        <v>3741.75</v>
      </c>
      <c r="F14" s="11">
        <f>E14</f>
        <v>3741.75</v>
      </c>
      <c r="G14" s="12"/>
      <c r="H14" s="15"/>
      <c r="I14" s="2"/>
      <c r="J14" s="2"/>
    </row>
    <row r="15" spans="1:10" x14ac:dyDescent="0.25">
      <c r="A15" s="1" t="s">
        <v>9</v>
      </c>
      <c r="B15" s="9"/>
      <c r="C15" s="10">
        <f>E14</f>
        <v>3741.75</v>
      </c>
      <c r="D15" s="10">
        <v>217.63</v>
      </c>
      <c r="E15" s="14"/>
      <c r="F15" s="11">
        <f>F14</f>
        <v>3741.75</v>
      </c>
      <c r="G15" s="11">
        <f>C16</f>
        <v>3959.38</v>
      </c>
      <c r="H15" s="15"/>
      <c r="I15" s="2"/>
      <c r="J15" s="2"/>
    </row>
    <row r="16" spans="1:10" x14ac:dyDescent="0.25">
      <c r="A16" s="1" t="s">
        <v>1</v>
      </c>
      <c r="B16" s="9">
        <v>2020</v>
      </c>
      <c r="C16" s="10">
        <f>C15+D15</f>
        <v>3959.38</v>
      </c>
      <c r="D16" s="10">
        <v>136.44999999999999</v>
      </c>
      <c r="E16" s="14"/>
      <c r="F16" s="12"/>
      <c r="G16" s="11">
        <f>G15</f>
        <v>3959.38</v>
      </c>
      <c r="H16" s="13">
        <f>C16+D16</f>
        <v>4095.83</v>
      </c>
      <c r="I16" s="2"/>
      <c r="J16" s="2"/>
    </row>
    <row r="17" spans="1:17" x14ac:dyDescent="0.25">
      <c r="A17" s="1" t="s">
        <v>2</v>
      </c>
      <c r="B17" s="9"/>
      <c r="C17" s="10">
        <f>C16+D16-D17</f>
        <v>4004.44</v>
      </c>
      <c r="D17" s="10">
        <v>91.39</v>
      </c>
      <c r="E17" s="14"/>
      <c r="F17" s="11">
        <f>F18</f>
        <v>4016.2799999999997</v>
      </c>
      <c r="G17" s="12"/>
      <c r="H17" s="13">
        <f>H16</f>
        <v>4095.83</v>
      </c>
      <c r="I17" s="2"/>
      <c r="J17" s="2"/>
    </row>
    <row r="18" spans="1:17" x14ac:dyDescent="0.25">
      <c r="B18" s="9"/>
      <c r="C18" s="10"/>
      <c r="D18" s="14"/>
      <c r="E18" s="10">
        <v>4016.2799999999997</v>
      </c>
      <c r="F18" s="11">
        <f>E18</f>
        <v>4016.2799999999997</v>
      </c>
      <c r="G18" s="12"/>
      <c r="H18" s="15"/>
      <c r="I18" s="2"/>
      <c r="J18" s="2"/>
    </row>
    <row r="19" spans="1:17" x14ac:dyDescent="0.25">
      <c r="A19" s="1" t="s">
        <v>9</v>
      </c>
      <c r="B19" s="9"/>
      <c r="C19" s="10">
        <f>E18</f>
        <v>4016.2799999999997</v>
      </c>
      <c r="D19" s="10">
        <v>244.67</v>
      </c>
      <c r="E19" s="14"/>
      <c r="F19" s="11">
        <f>F18</f>
        <v>4016.2799999999997</v>
      </c>
      <c r="G19" s="11">
        <f>C20</f>
        <v>4260.95</v>
      </c>
      <c r="H19" s="15"/>
      <c r="I19" s="2"/>
      <c r="J19" s="2"/>
    </row>
    <row r="20" spans="1:17" x14ac:dyDescent="0.25">
      <c r="A20" s="1" t="s">
        <v>1</v>
      </c>
      <c r="B20" s="9">
        <v>2021</v>
      </c>
      <c r="C20" s="10">
        <f>C19+D19</f>
        <v>4260.95</v>
      </c>
      <c r="D20" s="10">
        <v>144.44</v>
      </c>
      <c r="E20" s="14"/>
      <c r="F20" s="12"/>
      <c r="G20" s="11">
        <f>G19</f>
        <v>4260.95</v>
      </c>
      <c r="H20" s="13">
        <f>C20+D20</f>
        <v>4405.3899999999994</v>
      </c>
      <c r="I20" s="2"/>
      <c r="J20" s="2"/>
    </row>
    <row r="21" spans="1:17" ht="15" customHeight="1" x14ac:dyDescent="0.25">
      <c r="A21" s="1" t="s">
        <v>2</v>
      </c>
      <c r="B21" s="9"/>
      <c r="C21" s="10">
        <f>C20+D20-D21</f>
        <v>4311.6399999999994</v>
      </c>
      <c r="D21" s="10">
        <v>93.75</v>
      </c>
      <c r="E21" s="14"/>
      <c r="F21" s="11">
        <f>F22</f>
        <v>4311.57</v>
      </c>
      <c r="G21" s="12"/>
      <c r="H21" s="13">
        <f>H20</f>
        <v>4405.3899999999994</v>
      </c>
      <c r="J21" s="26" t="s">
        <v>10</v>
      </c>
      <c r="K21" s="26"/>
      <c r="L21" s="26"/>
      <c r="M21" s="26"/>
      <c r="N21" s="26"/>
      <c r="O21" s="26"/>
      <c r="P21" s="26"/>
      <c r="Q21" s="26"/>
    </row>
    <row r="22" spans="1:17" x14ac:dyDescent="0.25">
      <c r="B22" s="9"/>
      <c r="C22" s="10"/>
      <c r="D22" s="14"/>
      <c r="E22" s="10">
        <v>4311.57</v>
      </c>
      <c r="F22" s="11">
        <f>E22</f>
        <v>4311.57</v>
      </c>
      <c r="G22" s="11"/>
      <c r="H22" s="15"/>
      <c r="J22" s="26"/>
      <c r="K22" s="26"/>
      <c r="L22" s="26"/>
      <c r="M22" s="26"/>
      <c r="N22" s="26"/>
      <c r="O22" s="26"/>
      <c r="P22" s="26"/>
      <c r="Q22" s="26"/>
    </row>
    <row r="23" spans="1:17" x14ac:dyDescent="0.25">
      <c r="A23" s="1" t="s">
        <v>9</v>
      </c>
      <c r="B23" s="9"/>
      <c r="C23" s="10">
        <f>E22-D23</f>
        <v>3700.04</v>
      </c>
      <c r="D23" s="10">
        <v>611.53</v>
      </c>
      <c r="E23" s="14"/>
      <c r="F23" s="11">
        <f>F22</f>
        <v>4311.57</v>
      </c>
      <c r="G23" s="11">
        <f>C24</f>
        <v>3700.04</v>
      </c>
      <c r="H23" s="15"/>
      <c r="J23" s="26"/>
      <c r="K23" s="26"/>
      <c r="L23" s="26"/>
      <c r="M23" s="26"/>
      <c r="N23" s="26"/>
      <c r="O23" s="26"/>
      <c r="P23" s="26"/>
      <c r="Q23" s="26"/>
    </row>
    <row r="24" spans="1:17" x14ac:dyDescent="0.25">
      <c r="A24" s="1" t="s">
        <v>1</v>
      </c>
      <c r="B24" s="9">
        <v>2022</v>
      </c>
      <c r="C24" s="10">
        <f>C23</f>
        <v>3700.04</v>
      </c>
      <c r="D24" s="10">
        <v>154.82999999999998</v>
      </c>
      <c r="E24" s="14"/>
      <c r="F24" s="12"/>
      <c r="G24" s="11">
        <f>G23</f>
        <v>3700.04</v>
      </c>
      <c r="H24" s="13">
        <f>C24+D24</f>
        <v>3854.87</v>
      </c>
      <c r="J24" s="26"/>
      <c r="K24" s="26"/>
      <c r="L24" s="26"/>
      <c r="M24" s="26"/>
      <c r="N24" s="26"/>
      <c r="O24" s="26"/>
      <c r="P24" s="26"/>
      <c r="Q24" s="26"/>
    </row>
    <row r="25" spans="1:17" x14ac:dyDescent="0.25">
      <c r="A25" s="1" t="s">
        <v>2</v>
      </c>
      <c r="B25" s="9"/>
      <c r="C25" s="10">
        <f>C24+D24-D25</f>
        <v>3753.93</v>
      </c>
      <c r="D25" s="10">
        <v>100.94</v>
      </c>
      <c r="E25" s="14"/>
      <c r="F25" s="11">
        <f>F26</f>
        <v>3754</v>
      </c>
      <c r="G25" s="12"/>
      <c r="H25" s="13">
        <f>H24</f>
        <v>3854.87</v>
      </c>
      <c r="J25" s="26"/>
      <c r="K25" s="26"/>
      <c r="L25" s="26"/>
      <c r="M25" s="26"/>
      <c r="N25" s="26"/>
      <c r="O25" s="26"/>
      <c r="P25" s="26"/>
      <c r="Q25" s="26"/>
    </row>
    <row r="26" spans="1:17" x14ac:dyDescent="0.25">
      <c r="B26" s="9"/>
      <c r="C26" s="10"/>
      <c r="D26" s="14"/>
      <c r="E26" s="10">
        <v>3754</v>
      </c>
      <c r="F26" s="11">
        <f>E26</f>
        <v>3754</v>
      </c>
      <c r="G26" s="12"/>
      <c r="H26" s="15"/>
      <c r="J26" s="26"/>
      <c r="K26" s="26"/>
      <c r="L26" s="26"/>
      <c r="M26" s="26"/>
      <c r="N26" s="26"/>
      <c r="O26" s="26"/>
      <c r="P26" s="26"/>
      <c r="Q26" s="26"/>
    </row>
    <row r="27" spans="1:17" ht="15.75" thickBot="1" x14ac:dyDescent="0.3">
      <c r="B27" s="16"/>
      <c r="C27" s="17"/>
      <c r="D27" s="17"/>
      <c r="E27" s="17"/>
      <c r="F27" s="18"/>
      <c r="G27" s="18"/>
      <c r="H27" s="19"/>
      <c r="J27" s="26"/>
      <c r="K27" s="26"/>
      <c r="L27" s="26"/>
      <c r="M27" s="26"/>
      <c r="N27" s="26"/>
      <c r="O27" s="26"/>
      <c r="P27" s="26"/>
      <c r="Q27" s="26"/>
    </row>
    <row r="28" spans="1:17" x14ac:dyDescent="0.25">
      <c r="H28" s="4"/>
      <c r="J28" s="27" t="s">
        <v>12</v>
      </c>
      <c r="K28" s="21"/>
      <c r="L28" s="21"/>
      <c r="M28" s="21"/>
      <c r="N28" s="21"/>
      <c r="O28" s="21"/>
      <c r="P28" s="21"/>
      <c r="Q28" s="21"/>
    </row>
    <row r="29" spans="1:17" x14ac:dyDescent="0.25">
      <c r="K29" s="20"/>
      <c r="L29" s="20"/>
      <c r="M29" s="20"/>
      <c r="N29" s="20"/>
      <c r="O29" s="20"/>
      <c r="P29" s="20"/>
      <c r="Q29" s="20"/>
    </row>
    <row r="30" spans="1:17" x14ac:dyDescent="0.25">
      <c r="J30" s="20"/>
      <c r="K30" s="20"/>
      <c r="L30" s="20"/>
      <c r="M30" s="20"/>
      <c r="N30" s="20"/>
      <c r="O30" s="20"/>
      <c r="P30" s="20"/>
      <c r="Q30" s="20"/>
    </row>
    <row r="31" spans="1:17" x14ac:dyDescent="0.25">
      <c r="J31" s="20"/>
      <c r="K31" s="20"/>
      <c r="L31" s="20"/>
      <c r="M31" s="20"/>
      <c r="N31" s="20"/>
      <c r="O31" s="20"/>
      <c r="P31" s="20"/>
      <c r="Q31" s="20"/>
    </row>
  </sheetData>
  <mergeCells count="2">
    <mergeCell ref="F8:H8"/>
    <mergeCell ref="J21:Q27"/>
  </mergeCells>
  <hyperlinks>
    <hyperlink ref="J28" r:id="rId1" xr:uid="{2D810DCE-CD8B-428D-925F-415641FB8451}"/>
  </hyperlinks>
  <pageMargins left="0.75" right="0.75" top="0.75" bottom="0.5" header="0.5" footer="0.75"/>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1F40A6-0071-49A1-AA51-B1EB776AE2C6}"/>
</file>

<file path=customXml/itemProps2.xml><?xml version="1.0" encoding="utf-8"?>
<ds:datastoreItem xmlns:ds="http://schemas.openxmlformats.org/officeDocument/2006/customXml" ds:itemID="{28D679CF-97AB-4244-AAC8-5F0441854E12}"/>
</file>

<file path=customXml/itemProps3.xml><?xml version="1.0" encoding="utf-8"?>
<ds:datastoreItem xmlns:ds="http://schemas.openxmlformats.org/officeDocument/2006/customXml" ds:itemID="{58E2D021-C5A2-453E-BE77-46A03653F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Riis Ladefoged</dc:creator>
  <cp:lastModifiedBy>Jens August Rye Nielsen</cp:lastModifiedBy>
  <dcterms:created xsi:type="dcterms:W3CDTF">2022-02-10T10:04:36Z</dcterms:created>
  <dcterms:modified xsi:type="dcterms:W3CDTF">2023-03-02T12:10:45Z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