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15" windowWidth="19320" windowHeight="13200" tabRatio="657" activeTab="0"/>
  </bookViews>
  <sheets>
    <sheet name="Oggørelsesprincip" sheetId="1" r:id="rId1"/>
    <sheet name="Spotkoeb" sheetId="2" r:id="rId2"/>
    <sheet name="Spotkoeb_to" sheetId="3" r:id="rId3"/>
    <sheet name="Spotkoeb_salg" sheetId="4" r:id="rId4"/>
    <sheet name="Spotkoeb_gl_beh" sheetId="5" r:id="rId5"/>
    <sheet name="Spotsalg" sheetId="6" r:id="rId6"/>
    <sheet name="Spotsalg_to" sheetId="7" r:id="rId7"/>
    <sheet name="Kortsalg" sheetId="8" r:id="rId8"/>
    <sheet name="Fondsterminshandel_koeb" sheetId="9" r:id="rId9"/>
    <sheet name="Fondsterminshandel_salg" sheetId="10" r:id="rId10"/>
    <sheet name="Derivat_fysisk_lev_koeb" sheetId="11" r:id="rId11"/>
    <sheet name="Derivat_fysisk_lev_salg" sheetId="12" r:id="rId12"/>
    <sheet name="Udtraekning" sheetId="13" r:id="rId13"/>
    <sheet name="Udloeb" sheetId="14" r:id="rId14"/>
    <sheet name="Udstedelse_passivsiden" sheetId="15" r:id="rId15"/>
    <sheet name="Indfrielse_passivsiden" sheetId="16" r:id="rId16"/>
  </sheets>
  <definedNames/>
  <calcPr fullCalcOnLoad="1"/>
</workbook>
</file>

<file path=xl/sharedStrings.xml><?xml version="1.0" encoding="utf-8"?>
<sst xmlns="http://schemas.openxmlformats.org/spreadsheetml/2006/main" count="1948" uniqueCount="92">
  <si>
    <t>Spothandel: Køb den 29. sep. af værdipapir til kurs 121 med tre dages valør den 4. okt.</t>
  </si>
  <si>
    <t>Spot køb</t>
  </si>
  <si>
    <t>Afvikling</t>
  </si>
  <si>
    <t>med tre</t>
  </si>
  <si>
    <t>af spot-</t>
  </si>
  <si>
    <t>valørdage</t>
  </si>
  <si>
    <t>MFI-opg.</t>
  </si>
  <si>
    <t>handel</t>
  </si>
  <si>
    <t>Dato</t>
  </si>
  <si>
    <t>31. aug.</t>
  </si>
  <si>
    <t>29. sep.</t>
  </si>
  <si>
    <t>30. sep.</t>
  </si>
  <si>
    <t>4. okt.</t>
  </si>
  <si>
    <t>31. okt</t>
  </si>
  <si>
    <t>Kurs, værdipapir</t>
  </si>
  <si>
    <t>Valørdatoprincip</t>
  </si>
  <si>
    <t>Sep.</t>
  </si>
  <si>
    <t>A</t>
  </si>
  <si>
    <t>Primo</t>
  </si>
  <si>
    <t>P</t>
  </si>
  <si>
    <t>Trans.</t>
  </si>
  <si>
    <t>Ultimo</t>
  </si>
  <si>
    <t>Kasse</t>
  </si>
  <si>
    <t>1. Valørmæssig</t>
  </si>
  <si>
    <t>Beh. værdipapir</t>
  </si>
  <si>
    <t>Okt.</t>
  </si>
  <si>
    <t>Spothandel: Salg den 29. sep. af værdipapir til kurs 121 med tre dages valør den 4. okt.</t>
  </si>
  <si>
    <t>Spot salg</t>
  </si>
  <si>
    <t>Spothandel: Kortsalg den 29. sep. af værdipapir til kurs 121 med tre dages valør den 4. okt.</t>
  </si>
  <si>
    <t>Udstedelse</t>
  </si>
  <si>
    <t>Udst. værdipapir</t>
  </si>
  <si>
    <t>af udløb</t>
  </si>
  <si>
    <t>28. sep</t>
  </si>
  <si>
    <t>1. okt.</t>
  </si>
  <si>
    <t>Egenkapital</t>
  </si>
  <si>
    <t>Andre passiver (interimskonto)</t>
  </si>
  <si>
    <t>Andre aktiver (interimskonto)</t>
  </si>
  <si>
    <t>Værdireg.</t>
  </si>
  <si>
    <t>Slut handelsdato</t>
  </si>
  <si>
    <t>Indfrielse til pari</t>
  </si>
  <si>
    <t>28. sep.</t>
  </si>
  <si>
    <t>1.  spot-</t>
  </si>
  <si>
    <t>2. spot-</t>
  </si>
  <si>
    <t>Spothandel: To køb af samme fondskode hhv. den 28. sep. af værdipapir til kurs 122 med tre dages valør den 1. okt. samt den 29. sep. af værdipapir til kurs 121 med tre dages valør den 4. okt.</t>
  </si>
  <si>
    <t>Spothandel: To salg i samme fondskode hhv. den 28. sep. af værdipapir til kurs 122 med tre dages valør den 1. okt. samt den 29. sep. af værdipapir til kurs 121 med tre dages valør den 4. okt.</t>
  </si>
  <si>
    <t>Spothandel: Køb og salg i samme fondskode hhv. den 28. sep. af værdipapir til kurs 122 med tre dages valør den 1. okt. samt den 29. sep. af værdipapir til kurs 121 med tre dages valør den 4. okt.</t>
  </si>
  <si>
    <t>Spothandel: Køb den 29. sep. af værdipapir til kurs 121 med tre dages valør den 4. okt. samt værdiregulering på tidligere beholdning.</t>
  </si>
  <si>
    <t>Terminshandel</t>
  </si>
  <si>
    <t>Udløb</t>
  </si>
  <si>
    <t>køb</t>
  </si>
  <si>
    <t>Afv. om tre</t>
  </si>
  <si>
    <t>af termins-</t>
  </si>
  <si>
    <t>15. sep.</t>
  </si>
  <si>
    <t>Derivater (forward)</t>
  </si>
  <si>
    <t>salg</t>
  </si>
  <si>
    <t>Andre aktiver (tilg. kursgev.)</t>
  </si>
  <si>
    <t>Andre passiver (skyldig kurstab)</t>
  </si>
  <si>
    <t>Indfrielse af udstedt værdipapir med udløb den 1. okt. til kurs 100.</t>
  </si>
  <si>
    <t>udtrækning</t>
  </si>
  <si>
    <t>udløb</t>
  </si>
  <si>
    <t xml:space="preserve">til pari </t>
  </si>
  <si>
    <t>Udtrækning i værdipapirbeholdning: Udtrækning den 1. okt. af 1/10-del af et værdipapir til pari (kurs 100)</t>
  </si>
  <si>
    <t>2. Uafviklede transaktioner summeret per værdipapir</t>
  </si>
  <si>
    <t>Transaktionsdatoprincip</t>
  </si>
  <si>
    <t>3. Transaktionsmæssig</t>
  </si>
  <si>
    <t>Udløb af værdipapirbeholdning: Udløb den 1. okt. af et værdipapir til pari (kurs 100)</t>
  </si>
  <si>
    <t>Terminshandel på 14 dage: Køb den 15. sep. af værdipapir til kurs 115 med udløb den 29. sep., valør den 4. okt. Supplerende oplysninger til kurs 115 på indgåelsesdatoen den 15. sep.</t>
  </si>
  <si>
    <t>Terminshandel på 14 dage: Salg den 15. sep. af værdipapir til kurs 115 med udløb den 29. sep., valør den 4. okt. Supplerende oplysninger til kurs 115 på indgåelsesdatoen den 15. sep.</t>
  </si>
  <si>
    <t>På de følgende ark betyder begreberne "transaktionsdato og valørdato" henholdsvis "handelsdato og afregningsdato".</t>
  </si>
  <si>
    <t>Et transaktionsdato- eller valørdato-princip behøver ikke gælde for alle typer transaktioner i en balanceopgørelse.</t>
  </si>
  <si>
    <t>Andre passiver (uafv. Spot)</t>
  </si>
  <si>
    <t>Derivathandel</t>
  </si>
  <si>
    <t>Udløb af</t>
  </si>
  <si>
    <t>derivat</t>
  </si>
  <si>
    <t>Afregning af</t>
  </si>
  <si>
    <t>underliggende</t>
  </si>
  <si>
    <t>værdipapir</t>
  </si>
  <si>
    <t>Derivater (option, forwardlignende)</t>
  </si>
  <si>
    <t>Således kan forskellige transaktionstyper indgå i balancen efter forskellige opgørelsesprincipper, fx spothandel efter transaktionsdato-princippet og fonds-</t>
  </si>
  <si>
    <t>terminshandel efter valørdato-princippet</t>
  </si>
  <si>
    <t>Fysisk lev.</t>
  </si>
  <si>
    <t>Andre passiver (uafv. spot)</t>
  </si>
  <si>
    <t>Andre aktiver  (uafv. spot)</t>
  </si>
  <si>
    <t>Derivat med fysisk levering af underliggende væridpapir: Salg den 15. sep. af derivat med underliggende værdipapir til aftalekurs 115 med udløb den 29. sep., valør den 4. okt. Fysisk levering ved spotsalg den 29. sep. til kurs 121.</t>
  </si>
  <si>
    <t>Derivat med fysisk levering af underliggende væridpapir: Køb den 15. sep. af derivat med underliggende værdipapir til aftalekurs 115 med udløb den 29. sep., valør den 4. okt. Fysisk levering ved spotkøb den 29. sep. til kurs 121.</t>
  </si>
  <si>
    <t>T-SKITSER MED KONTERINGSEKSEMPLER ver. 3 af 17. juni 2011</t>
  </si>
  <si>
    <t>bilag til MFI3-indberetningsvejledning for fuldt indberettende institutter [version 5] af 17. juni 2011</t>
  </si>
  <si>
    <t>Version 3 af 17. juni 2011</t>
  </si>
  <si>
    <t xml:space="preserve">Udstedelse (forhøjelse) af værdipapir den 29. sep., hvor markedskurs er 121. Afhængig af regnskabspraksis for registrering af udstedelsen brutto (fx to valørdage efter VP-registrering eller straks) anvendes hhv. valørdato- eller handelsdatoprincippet. </t>
  </si>
  <si>
    <t>fx reg. i VP</t>
  </si>
  <si>
    <t>2 valørdage</t>
  </si>
  <si>
    <t>efter reg.</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</si>
</sst>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s>
  <fonts count="2">
    <font>
      <sz val="10"/>
      <name val="Arial"/>
      <family val="0"/>
    </font>
    <font>
      <b/>
      <sz val="10"/>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color indexed="63"/>
      </top>
      <bottom>
        <color indexed="63"/>
      </bottom>
    </border>
    <border>
      <left>
        <color indexed="63"/>
      </left>
      <right>
        <color indexed="63"/>
      </right>
      <top style="thin"/>
      <bottom style="double"/>
    </border>
    <border>
      <left style="thin"/>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1" xfId="0" applyFont="1" applyBorder="1" applyAlignment="1">
      <alignment/>
    </xf>
    <xf numFmtId="0" fontId="0" fillId="0" borderId="0" xfId="0" applyFont="1" applyBorder="1" applyAlignment="1">
      <alignment/>
    </xf>
    <xf numFmtId="0" fontId="1"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1" fillId="0" borderId="0" xfId="0" applyFont="1" applyAlignment="1">
      <alignment wrapText="1"/>
    </xf>
    <xf numFmtId="0" fontId="0" fillId="0" borderId="0" xfId="0" applyFont="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1" fillId="0" borderId="1" xfId="0" applyFont="1"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0" xfId="0" applyFont="1" applyAlignment="1">
      <alignment horizontal="left" wrapText="1"/>
    </xf>
    <xf numFmtId="0" fontId="0" fillId="0" borderId="0"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wrapText="1"/>
    </xf>
    <xf numFmtId="0" fontId="0" fillId="0" borderId="9" xfId="0" applyFont="1" applyBorder="1" applyAlignment="1">
      <alignment wrapText="1"/>
    </xf>
    <xf numFmtId="0" fontId="0" fillId="0" borderId="10" xfId="0" applyFont="1" applyBorder="1" applyAlignment="1">
      <alignment wrapText="1"/>
    </xf>
    <xf numFmtId="0" fontId="1" fillId="0" borderId="3" xfId="0" applyFont="1" applyBorder="1" applyAlignment="1">
      <alignment wrapText="1"/>
    </xf>
    <xf numFmtId="0" fontId="1" fillId="0" borderId="6" xfId="0" applyFont="1" applyBorder="1" applyAlignment="1">
      <alignment wrapText="1"/>
    </xf>
    <xf numFmtId="0" fontId="0" fillId="0" borderId="11" xfId="0" applyFont="1" applyBorder="1" applyAlignment="1">
      <alignment wrapText="1"/>
    </xf>
    <xf numFmtId="0" fontId="0" fillId="0" borderId="8"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4" xfId="0" applyFont="1" applyBorder="1" applyAlignment="1">
      <alignment wrapText="1"/>
    </xf>
    <xf numFmtId="0" fontId="0" fillId="0" borderId="0" xfId="0" applyFont="1" applyFill="1" applyBorder="1" applyAlignment="1">
      <alignment wrapText="1"/>
    </xf>
    <xf numFmtId="0" fontId="0" fillId="2" borderId="0" xfId="0" applyFont="1" applyFill="1" applyBorder="1" applyAlignment="1">
      <alignment wrapText="1"/>
    </xf>
    <xf numFmtId="0" fontId="0" fillId="2" borderId="8" xfId="0" applyFont="1" applyFill="1" applyBorder="1" applyAlignment="1">
      <alignment wrapText="1"/>
    </xf>
    <xf numFmtId="0" fontId="1" fillId="0" borderId="9" xfId="0" applyFont="1" applyBorder="1" applyAlignment="1">
      <alignment wrapText="1"/>
    </xf>
    <xf numFmtId="0" fontId="1" fillId="0" borderId="2" xfId="0" applyFont="1" applyBorder="1" applyAlignment="1">
      <alignment/>
    </xf>
    <xf numFmtId="0" fontId="0" fillId="2" borderId="1" xfId="0" applyFont="1" applyFill="1" applyBorder="1" applyAlignment="1">
      <alignment/>
    </xf>
    <xf numFmtId="0" fontId="0" fillId="0" borderId="0" xfId="0" applyFont="1" applyBorder="1" applyAlignment="1">
      <alignment/>
    </xf>
    <xf numFmtId="0" fontId="0" fillId="2" borderId="0" xfId="0" applyFont="1" applyFill="1" applyBorder="1" applyAlignment="1">
      <alignment/>
    </xf>
    <xf numFmtId="0" fontId="0" fillId="2" borderId="8" xfId="0" applyFont="1" applyFill="1" applyBorder="1" applyAlignment="1">
      <alignment/>
    </xf>
    <xf numFmtId="0" fontId="0" fillId="0" borderId="2" xfId="0" applyFont="1" applyBorder="1" applyAlignment="1">
      <alignment/>
    </xf>
    <xf numFmtId="0" fontId="0"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3" xfId="0" applyFont="1" applyBorder="1" applyAlignment="1">
      <alignment/>
    </xf>
    <xf numFmtId="0" fontId="0" fillId="0" borderId="1" xfId="0" applyFont="1" applyBorder="1" applyAlignment="1">
      <alignment/>
    </xf>
    <xf numFmtId="0" fontId="0" fillId="0" borderId="8" xfId="0" applyFont="1" applyBorder="1" applyAlignment="1" quotePrefix="1">
      <alignment wrapText="1"/>
    </xf>
    <xf numFmtId="1" fontId="0" fillId="0" borderId="14" xfId="0" applyNumberFormat="1" applyFont="1" applyBorder="1" applyAlignment="1">
      <alignment wrapText="1"/>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Y74"/>
  <sheetViews>
    <sheetView tabSelected="1" zoomScale="75" zoomScaleNormal="75" workbookViewId="0" topLeftCell="A1">
      <selection activeCell="D2" sqref="D2"/>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2" ht="12.75">
      <c r="D2" s="1" t="s">
        <v>85</v>
      </c>
    </row>
    <row r="3" ht="12.75">
      <c r="C3" s="1" t="s">
        <v>86</v>
      </c>
    </row>
    <row r="5" ht="12.75" customHeight="1">
      <c r="B5" s="1" t="s">
        <v>68</v>
      </c>
    </row>
    <row r="6" ht="12.75" customHeight="1">
      <c r="B6" s="2"/>
    </row>
    <row r="7" spans="1:25" s="9" customFormat="1" ht="12.75">
      <c r="A7"/>
      <c r="B7" s="1" t="s">
        <v>69</v>
      </c>
      <c r="E7"/>
      <c r="F7"/>
      <c r="G7"/>
      <c r="H7"/>
      <c r="I7"/>
      <c r="J7"/>
      <c r="K7"/>
      <c r="L7"/>
      <c r="M7"/>
      <c r="N7"/>
      <c r="O7"/>
      <c r="P7"/>
      <c r="Q7"/>
      <c r="R7"/>
      <c r="S7"/>
      <c r="T7"/>
      <c r="U7"/>
      <c r="V7"/>
      <c r="W7"/>
      <c r="X7"/>
      <c r="Y7"/>
    </row>
    <row r="8" spans="1:25" s="9" customFormat="1" ht="12.75">
      <c r="A8"/>
      <c r="E8"/>
      <c r="F8"/>
      <c r="G8"/>
      <c r="H8"/>
      <c r="I8"/>
      <c r="J8"/>
      <c r="K8"/>
      <c r="L8"/>
      <c r="M8"/>
      <c r="N8"/>
      <c r="O8"/>
      <c r="P8"/>
      <c r="Q8"/>
      <c r="R8"/>
      <c r="S8"/>
      <c r="T8"/>
      <c r="U8"/>
      <c r="V8"/>
      <c r="W8"/>
      <c r="X8"/>
      <c r="Y8"/>
    </row>
    <row r="9" spans="1:25" s="9" customFormat="1" ht="12.75">
      <c r="A9"/>
      <c r="B9" s="1" t="s">
        <v>78</v>
      </c>
      <c r="E9"/>
      <c r="F9"/>
      <c r="G9"/>
      <c r="H9"/>
      <c r="I9"/>
      <c r="J9"/>
      <c r="K9"/>
      <c r="L9"/>
      <c r="M9"/>
      <c r="N9"/>
      <c r="O9"/>
      <c r="P9"/>
      <c r="Q9"/>
      <c r="R9"/>
      <c r="S9"/>
      <c r="T9"/>
      <c r="U9"/>
      <c r="V9"/>
      <c r="W9"/>
      <c r="X9"/>
      <c r="Y9"/>
    </row>
    <row r="10" spans="1:25" s="9" customFormat="1" ht="12.75">
      <c r="A10"/>
      <c r="B10" s="1" t="s">
        <v>79</v>
      </c>
      <c r="E10"/>
      <c r="F10"/>
      <c r="G10"/>
      <c r="H10"/>
      <c r="I10"/>
      <c r="J10"/>
      <c r="K10"/>
      <c r="L10"/>
      <c r="M10"/>
      <c r="N10"/>
      <c r="O10"/>
      <c r="P10"/>
      <c r="Q10"/>
      <c r="R10"/>
      <c r="S10"/>
      <c r="T10"/>
      <c r="U10"/>
      <c r="V10"/>
      <c r="W10"/>
      <c r="X10"/>
      <c r="Y10"/>
    </row>
    <row r="11" spans="1:25" s="9" customFormat="1" ht="12.75">
      <c r="A11"/>
      <c r="E11"/>
      <c r="F11"/>
      <c r="G11"/>
      <c r="H11"/>
      <c r="I11"/>
      <c r="J11"/>
      <c r="K11"/>
      <c r="L11"/>
      <c r="M11"/>
      <c r="N11"/>
      <c r="O11"/>
      <c r="P11"/>
      <c r="Q11"/>
      <c r="R11"/>
      <c r="S11"/>
      <c r="T11"/>
      <c r="U11"/>
      <c r="V11"/>
      <c r="W11"/>
      <c r="X11"/>
      <c r="Y11"/>
    </row>
    <row r="12" spans="1:25" s="20" customFormat="1" ht="12.75">
      <c r="A12"/>
      <c r="E12"/>
      <c r="F12"/>
      <c r="G12"/>
      <c r="H12"/>
      <c r="I12"/>
      <c r="J12"/>
      <c r="K12"/>
      <c r="L12"/>
      <c r="M12"/>
      <c r="N12"/>
      <c r="O12"/>
      <c r="P12"/>
      <c r="Q12"/>
      <c r="R12"/>
      <c r="S12"/>
      <c r="T12"/>
      <c r="U12"/>
      <c r="V12"/>
      <c r="W12"/>
      <c r="X12"/>
      <c r="Y12"/>
    </row>
    <row r="13" spans="1:25" s="9" customFormat="1" ht="12.75">
      <c r="A13"/>
      <c r="E13"/>
      <c r="F13"/>
      <c r="G13"/>
      <c r="H13"/>
      <c r="I13"/>
      <c r="J13"/>
      <c r="K13"/>
      <c r="L13"/>
      <c r="M13"/>
      <c r="N13"/>
      <c r="O13"/>
      <c r="P13"/>
      <c r="Q13"/>
      <c r="R13"/>
      <c r="S13"/>
      <c r="T13"/>
      <c r="U13"/>
      <c r="V13"/>
      <c r="W13"/>
      <c r="X13"/>
      <c r="Y13"/>
    </row>
    <row r="14" spans="1:25" s="9" customFormat="1" ht="12.75">
      <c r="A14"/>
      <c r="E14"/>
      <c r="F14"/>
      <c r="G14"/>
      <c r="H14"/>
      <c r="I14"/>
      <c r="J14"/>
      <c r="K14"/>
      <c r="L14"/>
      <c r="M14"/>
      <c r="N14"/>
      <c r="O14"/>
      <c r="P14"/>
      <c r="Q14"/>
      <c r="R14"/>
      <c r="S14"/>
      <c r="T14"/>
      <c r="U14"/>
      <c r="V14"/>
      <c r="W14"/>
      <c r="X14"/>
      <c r="Y14"/>
    </row>
    <row r="15" spans="1:25" s="9" customFormat="1" ht="12.75">
      <c r="A15"/>
      <c r="E15"/>
      <c r="F15"/>
      <c r="G15"/>
      <c r="H15"/>
      <c r="I15"/>
      <c r="J15"/>
      <c r="K15"/>
      <c r="L15"/>
      <c r="M15"/>
      <c r="N15"/>
      <c r="O15"/>
      <c r="P15"/>
      <c r="Q15"/>
      <c r="R15"/>
      <c r="S15"/>
      <c r="T15"/>
      <c r="U15"/>
      <c r="V15"/>
      <c r="W15"/>
      <c r="X15"/>
      <c r="Y15"/>
    </row>
    <row r="16" spans="1:25" s="9" customFormat="1" ht="12.75">
      <c r="A16"/>
      <c r="E16"/>
      <c r="F16"/>
      <c r="G16"/>
      <c r="H16"/>
      <c r="I16"/>
      <c r="J16"/>
      <c r="K16"/>
      <c r="L16"/>
      <c r="M16"/>
      <c r="N16"/>
      <c r="O16"/>
      <c r="P16"/>
      <c r="Q16"/>
      <c r="R16"/>
      <c r="S16"/>
      <c r="T16"/>
      <c r="U16"/>
      <c r="V16"/>
      <c r="W16"/>
      <c r="X16"/>
      <c r="Y16"/>
    </row>
    <row r="17" spans="1:25" s="9" customFormat="1" ht="12.75">
      <c r="A17"/>
      <c r="B17"/>
      <c r="C17"/>
      <c r="D17"/>
      <c r="E17"/>
      <c r="F17"/>
      <c r="G17"/>
      <c r="H17"/>
      <c r="I17"/>
      <c r="J17"/>
      <c r="K17"/>
      <c r="L17"/>
      <c r="M17"/>
      <c r="N17"/>
      <c r="O17"/>
      <c r="P17"/>
      <c r="Q17"/>
      <c r="R17"/>
      <c r="S17"/>
      <c r="T17"/>
      <c r="U17"/>
      <c r="V17"/>
      <c r="W17"/>
      <c r="X17"/>
      <c r="Y17"/>
    </row>
    <row r="18" spans="1:25" s="9" customFormat="1" ht="12.75">
      <c r="A18"/>
      <c r="B18"/>
      <c r="C18"/>
      <c r="D18"/>
      <c r="E18"/>
      <c r="F18"/>
      <c r="G18"/>
      <c r="H18"/>
      <c r="I18"/>
      <c r="J18"/>
      <c r="K18"/>
      <c r="L18"/>
      <c r="M18"/>
      <c r="N18"/>
      <c r="O18"/>
      <c r="P18"/>
      <c r="Q18"/>
      <c r="R18"/>
      <c r="S18"/>
      <c r="T18"/>
      <c r="U18"/>
      <c r="V18"/>
      <c r="W18"/>
      <c r="X18"/>
      <c r="Y18"/>
    </row>
    <row r="19" spans="1:25" s="9" customFormat="1" ht="12.75">
      <c r="A19"/>
      <c r="B19"/>
      <c r="C19"/>
      <c r="D19"/>
      <c r="E19"/>
      <c r="F19"/>
      <c r="G19"/>
      <c r="H19"/>
      <c r="I19"/>
      <c r="J19"/>
      <c r="K19"/>
      <c r="L19"/>
      <c r="M19"/>
      <c r="N19"/>
      <c r="O19"/>
      <c r="P19"/>
      <c r="Q19"/>
      <c r="R19"/>
      <c r="S19"/>
      <c r="T19"/>
      <c r="U19"/>
      <c r="V19"/>
      <c r="W19"/>
      <c r="X19"/>
      <c r="Y19"/>
    </row>
    <row r="20" spans="1:25" s="9" customFormat="1" ht="12.75">
      <c r="A20"/>
      <c r="B20"/>
      <c r="C20"/>
      <c r="D20"/>
      <c r="E20"/>
      <c r="F20"/>
      <c r="G20"/>
      <c r="H20"/>
      <c r="I20"/>
      <c r="J20"/>
      <c r="K20"/>
      <c r="L20"/>
      <c r="M20"/>
      <c r="N20"/>
      <c r="O20"/>
      <c r="P20"/>
      <c r="Q20"/>
      <c r="R20"/>
      <c r="S20"/>
      <c r="T20"/>
      <c r="U20"/>
      <c r="V20"/>
      <c r="W20"/>
      <c r="X20"/>
      <c r="Y20"/>
    </row>
    <row r="21" spans="1:25" s="9" customFormat="1" ht="12.75">
      <c r="A21"/>
      <c r="B21"/>
      <c r="C21"/>
      <c r="D21"/>
      <c r="E21"/>
      <c r="F21"/>
      <c r="G21"/>
      <c r="H21"/>
      <c r="I21"/>
      <c r="J21"/>
      <c r="K21"/>
      <c r="L21"/>
      <c r="M21"/>
      <c r="N21"/>
      <c r="O21"/>
      <c r="P21"/>
      <c r="Q21"/>
      <c r="R21"/>
      <c r="S21"/>
      <c r="T21"/>
      <c r="U21"/>
      <c r="V21"/>
      <c r="W21"/>
      <c r="X21"/>
      <c r="Y21"/>
    </row>
    <row r="22" spans="1:25" s="9" customFormat="1" ht="12.75">
      <c r="A22"/>
      <c r="B22"/>
      <c r="C22"/>
      <c r="D22"/>
      <c r="E22"/>
      <c r="F22"/>
      <c r="G22"/>
      <c r="H22"/>
      <c r="I22"/>
      <c r="J22"/>
      <c r="K22"/>
      <c r="L22"/>
      <c r="M22"/>
      <c r="N22"/>
      <c r="O22"/>
      <c r="P22"/>
      <c r="Q22"/>
      <c r="R22"/>
      <c r="S22"/>
      <c r="T22"/>
      <c r="U22"/>
      <c r="V22"/>
      <c r="W22"/>
      <c r="X22"/>
      <c r="Y22"/>
    </row>
    <row r="23" spans="1:25" s="9" customFormat="1" ht="12.75">
      <c r="A23"/>
      <c r="B23"/>
      <c r="C23"/>
      <c r="D23"/>
      <c r="E23"/>
      <c r="F23"/>
      <c r="G23"/>
      <c r="H23"/>
      <c r="I23"/>
      <c r="J23"/>
      <c r="K23"/>
      <c r="L23"/>
      <c r="M23"/>
      <c r="N23"/>
      <c r="O23"/>
      <c r="P23"/>
      <c r="Q23"/>
      <c r="R23"/>
      <c r="S23"/>
      <c r="T23"/>
      <c r="U23"/>
      <c r="V23"/>
      <c r="W23"/>
      <c r="X23"/>
      <c r="Y23"/>
    </row>
    <row r="24" spans="1:25" s="9" customFormat="1" ht="12.75">
      <c r="A24"/>
      <c r="B24"/>
      <c r="C24"/>
      <c r="D24"/>
      <c r="E24"/>
      <c r="F24"/>
      <c r="G24"/>
      <c r="H24"/>
      <c r="I24"/>
      <c r="J24"/>
      <c r="K24"/>
      <c r="L24"/>
      <c r="M24"/>
      <c r="N24"/>
      <c r="O24"/>
      <c r="P24"/>
      <c r="Q24"/>
      <c r="R24"/>
      <c r="S24"/>
      <c r="T24"/>
      <c r="U24"/>
      <c r="V24"/>
      <c r="W24"/>
      <c r="X24"/>
      <c r="Y24"/>
    </row>
    <row r="25" spans="1:25" s="9" customFormat="1" ht="12.75">
      <c r="A25"/>
      <c r="B25"/>
      <c r="C25"/>
      <c r="D25"/>
      <c r="E25"/>
      <c r="F25"/>
      <c r="G25"/>
      <c r="H25"/>
      <c r="I25"/>
      <c r="J25"/>
      <c r="K25"/>
      <c r="L25"/>
      <c r="M25"/>
      <c r="N25"/>
      <c r="O25"/>
      <c r="P25"/>
      <c r="Q25"/>
      <c r="R25"/>
      <c r="S25"/>
      <c r="T25"/>
      <c r="U25"/>
      <c r="V25"/>
      <c r="W25"/>
      <c r="X25"/>
      <c r="Y25"/>
    </row>
    <row r="26" spans="1:25" s="9" customFormat="1" ht="12.75">
      <c r="A26"/>
      <c r="B26"/>
      <c r="C26"/>
      <c r="D26"/>
      <c r="E26"/>
      <c r="F26"/>
      <c r="G26"/>
      <c r="H26"/>
      <c r="I26"/>
      <c r="J26"/>
      <c r="K26"/>
      <c r="L26"/>
      <c r="M26"/>
      <c r="N26"/>
      <c r="O26"/>
      <c r="P26"/>
      <c r="Q26"/>
      <c r="R26"/>
      <c r="S26"/>
      <c r="T26"/>
      <c r="U26"/>
      <c r="V26"/>
      <c r="W26"/>
      <c r="X26"/>
      <c r="Y26"/>
    </row>
    <row r="27" spans="1:25" s="9" customFormat="1" ht="12.75">
      <c r="A27"/>
      <c r="B27"/>
      <c r="C27"/>
      <c r="D27"/>
      <c r="E27"/>
      <c r="F27"/>
      <c r="G27"/>
      <c r="H27"/>
      <c r="I27"/>
      <c r="J27"/>
      <c r="K27"/>
      <c r="L27"/>
      <c r="M27"/>
      <c r="N27"/>
      <c r="O27"/>
      <c r="P27"/>
      <c r="Q27"/>
      <c r="R27"/>
      <c r="S27"/>
      <c r="T27"/>
      <c r="U27"/>
      <c r="V27"/>
      <c r="W27"/>
      <c r="X27"/>
      <c r="Y27"/>
    </row>
    <row r="28" spans="1:25" s="9" customFormat="1" ht="12.75">
      <c r="A28"/>
      <c r="B28"/>
      <c r="C28"/>
      <c r="D28"/>
      <c r="E28"/>
      <c r="F28"/>
      <c r="G28"/>
      <c r="H28"/>
      <c r="I28"/>
      <c r="J28"/>
      <c r="K28"/>
      <c r="L28"/>
      <c r="M28"/>
      <c r="N28"/>
      <c r="O28"/>
      <c r="P28"/>
      <c r="Q28"/>
      <c r="R28"/>
      <c r="S28"/>
      <c r="T28"/>
      <c r="U28"/>
      <c r="V28"/>
      <c r="W28"/>
      <c r="X28"/>
      <c r="Y28"/>
    </row>
    <row r="29" spans="1:25" s="9" customFormat="1" ht="12.75">
      <c r="A29"/>
      <c r="B29"/>
      <c r="C29"/>
      <c r="D29"/>
      <c r="E29"/>
      <c r="F29"/>
      <c r="G29"/>
      <c r="H29"/>
      <c r="I29"/>
      <c r="J29"/>
      <c r="K29"/>
      <c r="L29"/>
      <c r="M29"/>
      <c r="N29"/>
      <c r="O29"/>
      <c r="P29"/>
      <c r="Q29"/>
      <c r="R29"/>
      <c r="S29"/>
      <c r="T29"/>
      <c r="U29"/>
      <c r="V29"/>
      <c r="W29"/>
      <c r="X29"/>
      <c r="Y29"/>
    </row>
    <row r="30" spans="1:25" s="9" customFormat="1" ht="12.75">
      <c r="A30"/>
      <c r="B30"/>
      <c r="C30"/>
      <c r="D30"/>
      <c r="E30"/>
      <c r="F30"/>
      <c r="G30"/>
      <c r="H30"/>
      <c r="I30"/>
      <c r="J30"/>
      <c r="K30"/>
      <c r="L30"/>
      <c r="M30"/>
      <c r="N30"/>
      <c r="O30"/>
      <c r="P30"/>
      <c r="Q30"/>
      <c r="R30"/>
      <c r="S30"/>
      <c r="T30"/>
      <c r="U30"/>
      <c r="V30"/>
      <c r="W30"/>
      <c r="X30"/>
      <c r="Y30"/>
    </row>
    <row r="31" spans="1:25" s="9" customFormat="1" ht="12.75">
      <c r="A31"/>
      <c r="B31"/>
      <c r="C31"/>
      <c r="D31"/>
      <c r="E31"/>
      <c r="F31"/>
      <c r="G31"/>
      <c r="H31"/>
      <c r="I31"/>
      <c r="J31"/>
      <c r="K31"/>
      <c r="L31"/>
      <c r="M31"/>
      <c r="N31"/>
      <c r="O31"/>
      <c r="P31"/>
      <c r="Q31"/>
      <c r="R31"/>
      <c r="S31"/>
      <c r="T31"/>
      <c r="U31"/>
      <c r="V31"/>
      <c r="W31"/>
      <c r="X31"/>
      <c r="Y31"/>
    </row>
    <row r="32" spans="1:25" s="9" customFormat="1" ht="12.75">
      <c r="A32"/>
      <c r="B32"/>
      <c r="C32"/>
      <c r="D32"/>
      <c r="E32"/>
      <c r="F32"/>
      <c r="G32"/>
      <c r="H32"/>
      <c r="I32"/>
      <c r="J32"/>
      <c r="K32"/>
      <c r="L32"/>
      <c r="M32"/>
      <c r="N32"/>
      <c r="O32"/>
      <c r="P32"/>
      <c r="Q32"/>
      <c r="R32"/>
      <c r="S32"/>
      <c r="T32"/>
      <c r="U32"/>
      <c r="V32"/>
      <c r="W32"/>
      <c r="X32"/>
      <c r="Y32"/>
    </row>
    <row r="33" spans="1:25" s="9" customFormat="1" ht="12.75">
      <c r="A33"/>
      <c r="B33"/>
      <c r="C33"/>
      <c r="D33"/>
      <c r="E33"/>
      <c r="F33"/>
      <c r="G33"/>
      <c r="H33"/>
      <c r="I33"/>
      <c r="J33"/>
      <c r="K33"/>
      <c r="L33"/>
      <c r="M33"/>
      <c r="N33"/>
      <c r="O33"/>
      <c r="P33"/>
      <c r="Q33"/>
      <c r="R33"/>
      <c r="S33"/>
      <c r="T33"/>
      <c r="U33"/>
      <c r="V33"/>
      <c r="W33"/>
      <c r="X33"/>
      <c r="Y33"/>
    </row>
    <row r="34" spans="1:25" s="9" customFormat="1" ht="12.75">
      <c r="A34"/>
      <c r="B34"/>
      <c r="C34"/>
      <c r="D34"/>
      <c r="E34"/>
      <c r="F34"/>
      <c r="G34"/>
      <c r="H34"/>
      <c r="I34"/>
      <c r="J34"/>
      <c r="K34"/>
      <c r="L34"/>
      <c r="M34"/>
      <c r="N34"/>
      <c r="O34"/>
      <c r="P34"/>
      <c r="Q34"/>
      <c r="R34"/>
      <c r="S34"/>
      <c r="T34"/>
      <c r="U34"/>
      <c r="V34"/>
      <c r="W34"/>
      <c r="X34"/>
      <c r="Y34"/>
    </row>
    <row r="35" spans="1:25" s="9" customFormat="1" ht="12.75">
      <c r="A35"/>
      <c r="B35"/>
      <c r="C35"/>
      <c r="D35"/>
      <c r="E35"/>
      <c r="F35"/>
      <c r="G35"/>
      <c r="H35"/>
      <c r="I35"/>
      <c r="J35"/>
      <c r="K35"/>
      <c r="L35"/>
      <c r="M35"/>
      <c r="N35"/>
      <c r="O35"/>
      <c r="P35"/>
      <c r="Q35"/>
      <c r="R35"/>
      <c r="S35"/>
      <c r="T35"/>
      <c r="U35"/>
      <c r="V35"/>
      <c r="W35"/>
      <c r="X35"/>
      <c r="Y35"/>
    </row>
    <row r="36" spans="1:25" s="9" customFormat="1" ht="12.75">
      <c r="A36"/>
      <c r="B36"/>
      <c r="C36"/>
      <c r="D36"/>
      <c r="E36"/>
      <c r="F36"/>
      <c r="G36"/>
      <c r="H36"/>
      <c r="I36"/>
      <c r="J36"/>
      <c r="K36"/>
      <c r="L36"/>
      <c r="M36"/>
      <c r="N36"/>
      <c r="O36"/>
      <c r="P36"/>
      <c r="Q36"/>
      <c r="R36"/>
      <c r="S36"/>
      <c r="T36"/>
      <c r="U36"/>
      <c r="V36"/>
      <c r="W36"/>
      <c r="X36"/>
      <c r="Y36"/>
    </row>
    <row r="37" spans="1:25" s="9" customFormat="1" ht="12.75">
      <c r="A37"/>
      <c r="B37"/>
      <c r="C37"/>
      <c r="D37"/>
      <c r="E37"/>
      <c r="F37"/>
      <c r="G37"/>
      <c r="H37"/>
      <c r="I37"/>
      <c r="J37"/>
      <c r="K37"/>
      <c r="L37"/>
      <c r="M37"/>
      <c r="N37"/>
      <c r="O37"/>
      <c r="P37"/>
      <c r="Q37"/>
      <c r="R37"/>
      <c r="S37"/>
      <c r="T37"/>
      <c r="U37"/>
      <c r="V37"/>
      <c r="W37"/>
      <c r="X37"/>
      <c r="Y37"/>
    </row>
    <row r="38" spans="1:25" s="9" customFormat="1" ht="12.75">
      <c r="A38"/>
      <c r="B38"/>
      <c r="C38"/>
      <c r="D38"/>
      <c r="E38"/>
      <c r="F38"/>
      <c r="G38"/>
      <c r="H38"/>
      <c r="I38"/>
      <c r="J38"/>
      <c r="K38"/>
      <c r="L38"/>
      <c r="M38"/>
      <c r="N38"/>
      <c r="O38"/>
      <c r="P38"/>
      <c r="Q38"/>
      <c r="R38"/>
      <c r="S38"/>
      <c r="T38"/>
      <c r="U38"/>
      <c r="V38"/>
      <c r="W38"/>
      <c r="X38"/>
      <c r="Y38"/>
    </row>
    <row r="39" spans="1:25" s="9" customFormat="1" ht="12.75">
      <c r="A39"/>
      <c r="B39"/>
      <c r="C39"/>
      <c r="D39"/>
      <c r="E39"/>
      <c r="F39"/>
      <c r="G39"/>
      <c r="H39"/>
      <c r="I39"/>
      <c r="J39"/>
      <c r="K39"/>
      <c r="L39"/>
      <c r="M39"/>
      <c r="N39"/>
      <c r="O39"/>
      <c r="P39"/>
      <c r="Q39"/>
      <c r="R39"/>
      <c r="S39"/>
      <c r="T39"/>
      <c r="U39"/>
      <c r="V39"/>
      <c r="W39"/>
      <c r="X39"/>
      <c r="Y39"/>
    </row>
    <row r="40" spans="1:25" s="9" customFormat="1" ht="12.75">
      <c r="A40"/>
      <c r="B40"/>
      <c r="C40"/>
      <c r="D40"/>
      <c r="E40"/>
      <c r="F40"/>
      <c r="G40"/>
      <c r="H40"/>
      <c r="I40"/>
      <c r="J40"/>
      <c r="K40"/>
      <c r="L40"/>
      <c r="M40"/>
      <c r="N40"/>
      <c r="O40"/>
      <c r="P40"/>
      <c r="Q40"/>
      <c r="R40"/>
      <c r="S40"/>
      <c r="T40"/>
      <c r="U40"/>
      <c r="V40"/>
      <c r="W40"/>
      <c r="X40"/>
      <c r="Y40"/>
    </row>
    <row r="41" spans="1:25" s="9" customFormat="1" ht="12.75">
      <c r="A41"/>
      <c r="B41"/>
      <c r="C41"/>
      <c r="D41"/>
      <c r="E41"/>
      <c r="F41"/>
      <c r="G41"/>
      <c r="H41"/>
      <c r="I41"/>
      <c r="J41"/>
      <c r="K41"/>
      <c r="L41"/>
      <c r="M41"/>
      <c r="N41"/>
      <c r="O41"/>
      <c r="P41"/>
      <c r="Q41"/>
      <c r="R41"/>
      <c r="S41"/>
      <c r="T41"/>
      <c r="U41"/>
      <c r="V41"/>
      <c r="W41"/>
      <c r="X41"/>
      <c r="Y41"/>
    </row>
    <row r="42" spans="1:25" s="9" customFormat="1" ht="12.75">
      <c r="A42"/>
      <c r="B42"/>
      <c r="C42"/>
      <c r="D42"/>
      <c r="E42"/>
      <c r="F42"/>
      <c r="G42"/>
      <c r="H42"/>
      <c r="I42"/>
      <c r="J42"/>
      <c r="K42"/>
      <c r="L42"/>
      <c r="M42"/>
      <c r="N42"/>
      <c r="O42"/>
      <c r="P42"/>
      <c r="Q42"/>
      <c r="R42"/>
      <c r="S42"/>
      <c r="T42"/>
      <c r="U42"/>
      <c r="V42"/>
      <c r="W42"/>
      <c r="X42"/>
      <c r="Y42"/>
    </row>
    <row r="43" spans="1:25" s="9" customFormat="1" ht="12.75">
      <c r="A43"/>
      <c r="B43"/>
      <c r="C43"/>
      <c r="D43"/>
      <c r="E43"/>
      <c r="F43"/>
      <c r="G43"/>
      <c r="H43"/>
      <c r="I43"/>
      <c r="J43"/>
      <c r="K43"/>
      <c r="L43"/>
      <c r="M43"/>
      <c r="N43"/>
      <c r="O43"/>
      <c r="P43"/>
      <c r="Q43"/>
      <c r="R43"/>
      <c r="S43"/>
      <c r="T43"/>
      <c r="U43"/>
      <c r="V43"/>
      <c r="W43"/>
      <c r="X43"/>
      <c r="Y43"/>
    </row>
    <row r="44" spans="1:25" s="9" customFormat="1" ht="12.75">
      <c r="A44"/>
      <c r="B44"/>
      <c r="C44"/>
      <c r="D44"/>
      <c r="E44"/>
      <c r="F44"/>
      <c r="G44"/>
      <c r="H44"/>
      <c r="I44"/>
      <c r="J44"/>
      <c r="K44"/>
      <c r="L44"/>
      <c r="M44"/>
      <c r="N44"/>
      <c r="O44"/>
      <c r="P44"/>
      <c r="Q44"/>
      <c r="R44"/>
      <c r="S44"/>
      <c r="T44"/>
      <c r="U44"/>
      <c r="V44"/>
      <c r="W44"/>
      <c r="X44"/>
      <c r="Y44"/>
    </row>
    <row r="45" spans="1:25" s="9" customFormat="1" ht="12.75">
      <c r="A45"/>
      <c r="B45"/>
      <c r="C45"/>
      <c r="D45"/>
      <c r="E45"/>
      <c r="F45"/>
      <c r="G45"/>
      <c r="H45"/>
      <c r="I45"/>
      <c r="J45"/>
      <c r="K45"/>
      <c r="L45"/>
      <c r="M45"/>
      <c r="N45"/>
      <c r="O45"/>
      <c r="P45"/>
      <c r="Q45"/>
      <c r="R45"/>
      <c r="S45"/>
      <c r="T45"/>
      <c r="U45"/>
      <c r="V45"/>
      <c r="W45"/>
      <c r="X45"/>
      <c r="Y45"/>
    </row>
    <row r="46" spans="1:25" s="9" customFormat="1" ht="12.75">
      <c r="A46"/>
      <c r="B46"/>
      <c r="C46"/>
      <c r="D46"/>
      <c r="E46"/>
      <c r="F46"/>
      <c r="G46"/>
      <c r="H46"/>
      <c r="I46"/>
      <c r="J46"/>
      <c r="K46"/>
      <c r="L46"/>
      <c r="M46"/>
      <c r="N46"/>
      <c r="O46"/>
      <c r="P46"/>
      <c r="Q46"/>
      <c r="R46"/>
      <c r="S46"/>
      <c r="T46"/>
      <c r="U46"/>
      <c r="V46"/>
      <c r="W46"/>
      <c r="X46"/>
      <c r="Y46"/>
    </row>
    <row r="47" spans="1:25" s="9" customFormat="1" ht="12.75">
      <c r="A47"/>
      <c r="B47"/>
      <c r="C47"/>
      <c r="D47"/>
      <c r="E47"/>
      <c r="F47"/>
      <c r="G47"/>
      <c r="H47"/>
      <c r="I47"/>
      <c r="J47"/>
      <c r="K47"/>
      <c r="L47"/>
      <c r="M47"/>
      <c r="N47"/>
      <c r="O47"/>
      <c r="P47"/>
      <c r="Q47"/>
      <c r="R47"/>
      <c r="S47"/>
      <c r="T47"/>
      <c r="U47"/>
      <c r="V47"/>
      <c r="W47"/>
      <c r="X47"/>
      <c r="Y47"/>
    </row>
    <row r="48" spans="1:25" s="9" customFormat="1" ht="12.75">
      <c r="A48"/>
      <c r="B48"/>
      <c r="C48"/>
      <c r="D48"/>
      <c r="E48"/>
      <c r="F48"/>
      <c r="G48"/>
      <c r="H48"/>
      <c r="I48"/>
      <c r="J48"/>
      <c r="K48"/>
      <c r="L48"/>
      <c r="M48"/>
      <c r="N48"/>
      <c r="O48"/>
      <c r="P48"/>
      <c r="Q48"/>
      <c r="R48"/>
      <c r="S48"/>
      <c r="T48"/>
      <c r="U48"/>
      <c r="V48"/>
      <c r="W48"/>
      <c r="X48"/>
      <c r="Y48"/>
    </row>
    <row r="49" spans="1:25" s="9" customFormat="1" ht="12.75">
      <c r="A49"/>
      <c r="C49"/>
      <c r="D49"/>
      <c r="E49"/>
      <c r="F49"/>
      <c r="G49"/>
      <c r="H49"/>
      <c r="I49"/>
      <c r="J49"/>
      <c r="K49"/>
      <c r="L49"/>
      <c r="M49"/>
      <c r="N49"/>
      <c r="O49"/>
      <c r="P49"/>
      <c r="Q49"/>
      <c r="R49"/>
      <c r="S49"/>
      <c r="T49"/>
      <c r="U49"/>
      <c r="V49"/>
      <c r="W49"/>
      <c r="X49"/>
      <c r="Y49"/>
    </row>
    <row r="50" spans="1:25" s="9" customFormat="1" ht="12.75">
      <c r="A50"/>
      <c r="C50"/>
      <c r="D50"/>
      <c r="E50"/>
      <c r="F50"/>
      <c r="G50"/>
      <c r="H50"/>
      <c r="I50"/>
      <c r="J50"/>
      <c r="K50"/>
      <c r="L50"/>
      <c r="M50"/>
      <c r="N50"/>
      <c r="O50"/>
      <c r="P50"/>
      <c r="Q50"/>
      <c r="R50"/>
      <c r="S50"/>
      <c r="T50"/>
      <c r="U50"/>
      <c r="V50"/>
      <c r="W50"/>
      <c r="X50"/>
      <c r="Y50"/>
    </row>
    <row r="51" spans="1:25" s="9" customFormat="1" ht="12.75">
      <c r="A51"/>
      <c r="C51"/>
      <c r="D51"/>
      <c r="E51"/>
      <c r="F51"/>
      <c r="G51"/>
      <c r="H51"/>
      <c r="I51"/>
      <c r="J51"/>
      <c r="K51"/>
      <c r="L51"/>
      <c r="M51"/>
      <c r="N51"/>
      <c r="O51"/>
      <c r="P51"/>
      <c r="Q51"/>
      <c r="R51"/>
      <c r="S51"/>
      <c r="T51"/>
      <c r="U51"/>
      <c r="V51"/>
      <c r="W51"/>
      <c r="X51"/>
      <c r="Y51"/>
    </row>
    <row r="52" spans="1:25" s="9" customFormat="1" ht="12.75">
      <c r="A52"/>
      <c r="C52"/>
      <c r="D52"/>
      <c r="E52"/>
      <c r="F52"/>
      <c r="G52"/>
      <c r="H52"/>
      <c r="I52"/>
      <c r="J52"/>
      <c r="K52"/>
      <c r="L52"/>
      <c r="M52"/>
      <c r="N52"/>
      <c r="O52"/>
      <c r="P52"/>
      <c r="Q52"/>
      <c r="R52"/>
      <c r="S52"/>
      <c r="T52"/>
      <c r="U52"/>
      <c r="V52"/>
      <c r="W52"/>
      <c r="X52"/>
      <c r="Y52"/>
    </row>
    <row r="53" spans="1:25" s="9" customFormat="1" ht="12.75">
      <c r="A53"/>
      <c r="C53"/>
      <c r="D53"/>
      <c r="E53"/>
      <c r="F53"/>
      <c r="G53"/>
      <c r="H53"/>
      <c r="I53"/>
      <c r="J53"/>
      <c r="K53"/>
      <c r="L53"/>
      <c r="M53"/>
      <c r="N53"/>
      <c r="O53"/>
      <c r="P53"/>
      <c r="Q53"/>
      <c r="R53"/>
      <c r="S53"/>
      <c r="T53"/>
      <c r="U53"/>
      <c r="V53"/>
      <c r="W53"/>
      <c r="X53"/>
      <c r="Y53"/>
    </row>
    <row r="54" spans="1:25" s="9" customFormat="1" ht="12.75">
      <c r="A54"/>
      <c r="C54"/>
      <c r="D54"/>
      <c r="E54"/>
      <c r="F54"/>
      <c r="G54"/>
      <c r="H54"/>
      <c r="I54"/>
      <c r="J54"/>
      <c r="K54"/>
      <c r="L54"/>
      <c r="M54"/>
      <c r="N54"/>
      <c r="O54"/>
      <c r="P54"/>
      <c r="Q54"/>
      <c r="R54"/>
      <c r="S54"/>
      <c r="T54"/>
      <c r="U54"/>
      <c r="V54"/>
      <c r="W54"/>
      <c r="X54"/>
      <c r="Y54"/>
    </row>
    <row r="55" spans="1:25" s="9" customFormat="1" ht="12.75">
      <c r="A55"/>
      <c r="C55"/>
      <c r="D55"/>
      <c r="E55"/>
      <c r="F55"/>
      <c r="G55"/>
      <c r="H55"/>
      <c r="I55"/>
      <c r="J55"/>
      <c r="K55"/>
      <c r="L55"/>
      <c r="M55"/>
      <c r="N55"/>
      <c r="O55"/>
      <c r="P55"/>
      <c r="Q55"/>
      <c r="R55"/>
      <c r="S55"/>
      <c r="T55"/>
      <c r="U55"/>
      <c r="V55"/>
      <c r="W55"/>
      <c r="X55"/>
      <c r="Y55"/>
    </row>
    <row r="56" spans="1:25" s="9" customFormat="1" ht="12.75">
      <c r="A56"/>
      <c r="C56"/>
      <c r="D56"/>
      <c r="E56"/>
      <c r="F56"/>
      <c r="G56"/>
      <c r="H56"/>
      <c r="I56"/>
      <c r="J56"/>
      <c r="K56"/>
      <c r="L56"/>
      <c r="M56"/>
      <c r="N56"/>
      <c r="O56"/>
      <c r="P56"/>
      <c r="Q56"/>
      <c r="R56"/>
      <c r="S56"/>
      <c r="T56"/>
      <c r="U56"/>
      <c r="V56"/>
      <c r="W56"/>
      <c r="X56"/>
      <c r="Y56"/>
    </row>
    <row r="57" spans="1:25" s="9" customFormat="1" ht="12.75">
      <c r="A57"/>
      <c r="C57"/>
      <c r="D57"/>
      <c r="E57"/>
      <c r="F57"/>
      <c r="G57"/>
      <c r="H57"/>
      <c r="I57"/>
      <c r="J57"/>
      <c r="K57"/>
      <c r="L57"/>
      <c r="M57"/>
      <c r="N57"/>
      <c r="O57"/>
      <c r="P57"/>
      <c r="Q57"/>
      <c r="R57"/>
      <c r="S57"/>
      <c r="T57"/>
      <c r="U57"/>
      <c r="V57"/>
      <c r="W57"/>
      <c r="X57"/>
      <c r="Y57"/>
    </row>
    <row r="58" spans="1:25" s="9" customFormat="1" ht="12.75">
      <c r="A58"/>
      <c r="C58"/>
      <c r="D58"/>
      <c r="E58"/>
      <c r="F58"/>
      <c r="G58"/>
      <c r="H58"/>
      <c r="I58"/>
      <c r="J58"/>
      <c r="K58"/>
      <c r="L58"/>
      <c r="M58"/>
      <c r="N58"/>
      <c r="O58"/>
      <c r="P58"/>
      <c r="Q58"/>
      <c r="R58"/>
      <c r="S58"/>
      <c r="T58"/>
      <c r="U58"/>
      <c r="V58"/>
      <c r="W58"/>
      <c r="X58"/>
      <c r="Y58"/>
    </row>
    <row r="59" spans="1:25" s="9" customFormat="1" ht="12.75">
      <c r="A59"/>
      <c r="C59"/>
      <c r="D59"/>
      <c r="E59"/>
      <c r="F59"/>
      <c r="G59"/>
      <c r="H59"/>
      <c r="I59"/>
      <c r="J59"/>
      <c r="K59"/>
      <c r="L59"/>
      <c r="M59"/>
      <c r="N59"/>
      <c r="O59"/>
      <c r="P59"/>
      <c r="Q59"/>
      <c r="R59"/>
      <c r="S59"/>
      <c r="T59"/>
      <c r="U59"/>
      <c r="V59"/>
      <c r="W59"/>
      <c r="X59"/>
      <c r="Y59"/>
    </row>
    <row r="60" spans="1:25" s="9" customFormat="1" ht="12.75">
      <c r="A60"/>
      <c r="C60"/>
      <c r="D60"/>
      <c r="E60"/>
      <c r="F60"/>
      <c r="G60"/>
      <c r="H60"/>
      <c r="I60"/>
      <c r="J60"/>
      <c r="K60"/>
      <c r="L60"/>
      <c r="M60"/>
      <c r="N60"/>
      <c r="O60"/>
      <c r="P60"/>
      <c r="Q60"/>
      <c r="R60"/>
      <c r="S60"/>
      <c r="T60"/>
      <c r="U60"/>
      <c r="V60"/>
      <c r="W60"/>
      <c r="X60"/>
      <c r="Y60"/>
    </row>
    <row r="61" spans="1:25" s="9" customFormat="1" ht="12.75">
      <c r="A61"/>
      <c r="C61"/>
      <c r="D61"/>
      <c r="E61"/>
      <c r="F61"/>
      <c r="G61"/>
      <c r="H61"/>
      <c r="I61"/>
      <c r="J61"/>
      <c r="K61"/>
      <c r="L61"/>
      <c r="M61"/>
      <c r="N61"/>
      <c r="O61"/>
      <c r="P61"/>
      <c r="Q61"/>
      <c r="R61"/>
      <c r="S61"/>
      <c r="T61"/>
      <c r="U61"/>
      <c r="V61"/>
      <c r="W61"/>
      <c r="X61"/>
      <c r="Y61"/>
    </row>
    <row r="62" spans="1:25" s="9" customFormat="1" ht="12.75">
      <c r="A62"/>
      <c r="C62"/>
      <c r="D62"/>
      <c r="E62"/>
      <c r="F62"/>
      <c r="G62"/>
      <c r="H62"/>
      <c r="I62"/>
      <c r="J62"/>
      <c r="K62"/>
      <c r="L62"/>
      <c r="M62"/>
      <c r="N62"/>
      <c r="O62"/>
      <c r="P62"/>
      <c r="Q62"/>
      <c r="R62"/>
      <c r="S62"/>
      <c r="T62"/>
      <c r="U62"/>
      <c r="V62"/>
      <c r="W62"/>
      <c r="X62"/>
      <c r="Y62"/>
    </row>
    <row r="63" spans="1:25" s="9" customFormat="1" ht="12.75">
      <c r="A63"/>
      <c r="C63"/>
      <c r="D63"/>
      <c r="E63"/>
      <c r="F63"/>
      <c r="G63"/>
      <c r="H63"/>
      <c r="I63"/>
      <c r="J63"/>
      <c r="K63"/>
      <c r="L63"/>
      <c r="M63"/>
      <c r="N63"/>
      <c r="O63"/>
      <c r="P63"/>
      <c r="Q63"/>
      <c r="R63"/>
      <c r="S63"/>
      <c r="T63"/>
      <c r="U63"/>
      <c r="V63"/>
      <c r="W63"/>
      <c r="X63"/>
      <c r="Y63"/>
    </row>
    <row r="64" ht="12.75">
      <c r="B64" s="2"/>
    </row>
    <row r="65" ht="12.75">
      <c r="B65" s="2"/>
    </row>
    <row r="66" ht="12.75">
      <c r="B66" s="2"/>
    </row>
    <row r="67" ht="12.75">
      <c r="B67" s="2"/>
    </row>
    <row r="68" ht="12.75">
      <c r="B68" s="2"/>
    </row>
    <row r="69" ht="12.75">
      <c r="B69" s="2"/>
    </row>
    <row r="70" ht="12.75">
      <c r="B70" s="2"/>
    </row>
    <row r="71" ht="12.75">
      <c r="B71" s="2"/>
    </row>
    <row r="72" spans="1:25" ht="12.75">
      <c r="A72" s="9"/>
      <c r="B72" s="9"/>
      <c r="C72" s="9"/>
      <c r="D72" s="9"/>
      <c r="E72" s="9"/>
      <c r="F72" s="9"/>
      <c r="G72" s="9"/>
      <c r="H72" s="9"/>
      <c r="I72" s="9"/>
      <c r="J72" s="9"/>
      <c r="K72" s="9"/>
      <c r="L72" s="9"/>
      <c r="M72" s="9"/>
      <c r="N72" s="9"/>
      <c r="O72" s="9"/>
      <c r="P72" s="9"/>
      <c r="Q72" s="9"/>
      <c r="R72" s="9"/>
      <c r="S72" s="9"/>
      <c r="T72" s="9"/>
      <c r="U72" s="9"/>
      <c r="V72" s="9"/>
      <c r="W72" s="9"/>
      <c r="X72" s="9"/>
      <c r="Y72" s="9"/>
    </row>
    <row r="73" spans="1:25" ht="12.75">
      <c r="A73" s="9"/>
      <c r="B73" s="9"/>
      <c r="C73" s="9"/>
      <c r="D73" s="9"/>
      <c r="E73" s="9"/>
      <c r="F73" s="9"/>
      <c r="G73" s="9"/>
      <c r="H73" s="9"/>
      <c r="I73" s="9"/>
      <c r="J73" s="9"/>
      <c r="K73" s="9"/>
      <c r="L73" s="9"/>
      <c r="M73" s="9"/>
      <c r="N73" s="9"/>
      <c r="O73" s="9"/>
      <c r="P73" s="9"/>
      <c r="Q73" s="9"/>
      <c r="R73" s="9"/>
      <c r="S73" s="9"/>
      <c r="T73" s="9"/>
      <c r="U73" s="9"/>
      <c r="V73" s="9"/>
      <c r="W73" s="9"/>
      <c r="X73" s="9"/>
      <c r="Y73" s="9"/>
    </row>
    <row r="74" spans="1:25" ht="12.75">
      <c r="A74" s="9"/>
      <c r="B74" s="9"/>
      <c r="C74" s="9"/>
      <c r="D74" s="9"/>
      <c r="E74" s="9"/>
      <c r="F74" s="9"/>
      <c r="G74" s="9"/>
      <c r="H74" s="9"/>
      <c r="I74" s="9"/>
      <c r="J74" s="9"/>
      <c r="K74" s="9"/>
      <c r="L74" s="9"/>
      <c r="M74" s="9"/>
      <c r="N74" s="9"/>
      <c r="O74" s="9"/>
      <c r="P74" s="9"/>
      <c r="Q74" s="9"/>
      <c r="R74" s="9"/>
      <c r="S74" s="9"/>
      <c r="T74" s="9"/>
      <c r="U74" s="9"/>
      <c r="V74" s="9"/>
      <c r="W74" s="9"/>
      <c r="X74" s="9"/>
      <c r="Y74" s="9"/>
    </row>
  </sheetData>
  <printOptions/>
  <pageMargins left="0.16" right="0.16" top="1" bottom="1" header="0.5" footer="0.5"/>
  <pageSetup fitToHeight="1" fitToWidth="1" horizontalDpi="600" verticalDpi="600" orientation="landscape" paperSize="9" r:id="rId1"/>
  <headerFooter alignWithMargins="0">
    <oddFooter>&amp;L&amp;F&amp;C&amp;A&amp;R&amp;P</oddFooter>
  </headerFooter>
</worksheet>
</file>

<file path=xl/worksheets/sheet10.xml><?xml version="1.0" encoding="utf-8"?>
<worksheet xmlns="http://schemas.openxmlformats.org/spreadsheetml/2006/main" xmlns:r="http://schemas.openxmlformats.org/officeDocument/2006/relationships">
  <sheetPr codeName="Ark12">
    <pageSetUpPr fitToPage="1"/>
  </sheetPr>
  <dimension ref="B1:V60"/>
  <sheetViews>
    <sheetView zoomScale="75" zoomScaleNormal="75" workbookViewId="0" topLeftCell="A1">
      <selection activeCell="K1" sqref="K1"/>
    </sheetView>
  </sheetViews>
  <sheetFormatPr defaultColWidth="9.140625" defaultRowHeight="12.75" customHeight="1"/>
  <cols>
    <col min="1" max="1" width="4.7109375" style="2" customWidth="1"/>
    <col min="2" max="2" width="20.7109375" style="1" customWidth="1"/>
    <col min="3" max="3" width="16.140625" style="2" bestFit="1" customWidth="1"/>
    <col min="4" max="5" width="9.140625" style="2" customWidth="1"/>
    <col min="6" max="6" width="16.140625" style="2" bestFit="1" customWidth="1"/>
    <col min="7" max="7" width="9.140625" style="2" customWidth="1"/>
    <col min="8" max="8" width="16.140625" style="2" bestFit="1" customWidth="1"/>
    <col min="9" max="10" width="9.140625" style="2" customWidth="1"/>
    <col min="11" max="11" width="16.140625" style="2" bestFit="1" customWidth="1"/>
    <col min="12" max="12" width="10.8515625" style="2" customWidth="1"/>
    <col min="13" max="13" width="16.140625" style="2" bestFit="1" customWidth="1"/>
    <col min="14" max="14" width="9.140625" style="2" customWidth="1"/>
    <col min="15" max="15" width="13.7109375" style="2" customWidth="1"/>
    <col min="16" max="16" width="16.140625" style="2" bestFit="1" customWidth="1"/>
    <col min="17" max="17" width="9.140625" style="2" customWidth="1"/>
    <col min="18" max="18" width="16.140625" style="2" bestFit="1" customWidth="1"/>
    <col min="19" max="20" width="9.140625" style="2" customWidth="1"/>
    <col min="21" max="21" width="16.140625" style="2" bestFit="1" customWidth="1"/>
    <col min="22" max="16384" width="9.140625" style="2" customWidth="1"/>
  </cols>
  <sheetData>
    <row r="1" ht="12.75" customHeight="1">
      <c r="K1" s="2" t="str">
        <f>Spotkoeb!K1</f>
        <v>Version 3 af 17. juni 2011</v>
      </c>
    </row>
    <row r="2" ht="12.75" customHeight="1">
      <c r="B2" s="1" t="s">
        <v>67</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5" t="s">
        <v>47</v>
      </c>
      <c r="I5" s="14"/>
      <c r="J5" s="14"/>
      <c r="K5" s="14"/>
      <c r="L5" s="15" t="s">
        <v>48</v>
      </c>
      <c r="M5" s="14"/>
      <c r="N5" s="14"/>
      <c r="O5" s="14" t="s">
        <v>2</v>
      </c>
      <c r="P5" s="14"/>
      <c r="Q5" s="14"/>
      <c r="R5" s="14"/>
      <c r="S5" s="14"/>
      <c r="T5" s="14"/>
      <c r="U5" s="16"/>
    </row>
    <row r="6" spans="2:21" s="9" customFormat="1" ht="12.75">
      <c r="B6" s="8"/>
      <c r="C6" s="13"/>
      <c r="D6" s="14"/>
      <c r="E6" s="14"/>
      <c r="F6" s="14"/>
      <c r="G6" s="14"/>
      <c r="H6" s="15" t="s">
        <v>54</v>
      </c>
      <c r="I6" s="14"/>
      <c r="J6" s="14"/>
      <c r="K6" s="14"/>
      <c r="L6" s="14" t="s">
        <v>50</v>
      </c>
      <c r="M6" s="14"/>
      <c r="N6" s="14"/>
      <c r="O6" s="14" t="s">
        <v>51</v>
      </c>
      <c r="P6" s="14"/>
      <c r="Q6" s="14"/>
      <c r="R6" s="14"/>
      <c r="S6" s="14"/>
      <c r="T6" s="14"/>
      <c r="U6" s="16"/>
    </row>
    <row r="7" spans="2:21" s="9" customFormat="1" ht="12.75">
      <c r="B7" s="8"/>
      <c r="C7" s="13"/>
      <c r="D7" s="14"/>
      <c r="E7" s="14"/>
      <c r="F7" s="14"/>
      <c r="G7" s="14"/>
      <c r="H7" s="14"/>
      <c r="I7" s="14"/>
      <c r="J7" s="14"/>
      <c r="K7" s="14"/>
      <c r="L7" s="14" t="s">
        <v>5</v>
      </c>
      <c r="M7" s="14" t="s">
        <v>6</v>
      </c>
      <c r="N7" s="14"/>
      <c r="O7" s="14" t="s">
        <v>7</v>
      </c>
      <c r="P7" s="14"/>
      <c r="Q7" s="14"/>
      <c r="R7" s="14"/>
      <c r="S7" s="14" t="s">
        <v>6</v>
      </c>
      <c r="T7" s="14"/>
      <c r="U7" s="16"/>
    </row>
    <row r="8" spans="2:21" s="9" customFormat="1" ht="13.5" thickBot="1">
      <c r="B8" s="8"/>
      <c r="C8" s="17" t="s">
        <v>8</v>
      </c>
      <c r="D8" s="18" t="s">
        <v>9</v>
      </c>
      <c r="E8" s="19"/>
      <c r="F8" s="18"/>
      <c r="G8" s="18"/>
      <c r="H8" s="18" t="s">
        <v>52</v>
      </c>
      <c r="I8" s="18"/>
      <c r="J8" s="18"/>
      <c r="K8" s="18"/>
      <c r="L8" s="18" t="s">
        <v>10</v>
      </c>
      <c r="M8" s="18" t="s">
        <v>11</v>
      </c>
      <c r="N8" s="19"/>
      <c r="O8" s="18" t="s">
        <v>12</v>
      </c>
      <c r="P8" s="18"/>
      <c r="Q8" s="18"/>
      <c r="R8" s="18"/>
      <c r="S8" s="18" t="s">
        <v>13</v>
      </c>
      <c r="T8" s="19"/>
      <c r="U8" s="16"/>
    </row>
    <row r="9" spans="3:21" s="20" customFormat="1" ht="12.75">
      <c r="C9" s="17" t="s">
        <v>14</v>
      </c>
      <c r="D9" s="21">
        <v>125</v>
      </c>
      <c r="E9" s="22"/>
      <c r="F9" s="21"/>
      <c r="G9" s="21"/>
      <c r="H9" s="21">
        <v>115</v>
      </c>
      <c r="I9" s="21"/>
      <c r="J9" s="21"/>
      <c r="K9" s="21"/>
      <c r="L9" s="21">
        <v>121</v>
      </c>
      <c r="M9" s="21">
        <v>120</v>
      </c>
      <c r="N9" s="22"/>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1125</v>
      </c>
      <c r="F18" s="14" t="s">
        <v>34</v>
      </c>
      <c r="G18" s="14"/>
      <c r="H18" s="14"/>
      <c r="I18" s="14"/>
      <c r="J18" s="29"/>
      <c r="K18" s="14"/>
      <c r="L18" s="14"/>
      <c r="M18" s="14"/>
      <c r="N18" s="14"/>
      <c r="O18" s="29">
        <v>-10</v>
      </c>
      <c r="P18" s="14" t="s">
        <v>34</v>
      </c>
      <c r="Q18" s="14"/>
      <c r="R18" s="14"/>
      <c r="S18" s="14"/>
      <c r="T18" s="29">
        <f>1125-10</f>
        <v>1115</v>
      </c>
      <c r="U18" s="14" t="s">
        <v>34</v>
      </c>
      <c r="V18" s="16"/>
    </row>
    <row r="19" spans="2:22" s="9" customFormat="1" ht="12.75">
      <c r="B19" s="17" t="s">
        <v>23</v>
      </c>
      <c r="C19" s="14" t="s">
        <v>24</v>
      </c>
      <c r="D19" s="14">
        <f>1*125</f>
        <v>125</v>
      </c>
      <c r="E19" s="29"/>
      <c r="F19" s="14"/>
      <c r="G19" s="14"/>
      <c r="H19" s="14"/>
      <c r="I19" s="14"/>
      <c r="J19" s="29"/>
      <c r="K19" s="14"/>
      <c r="L19" s="14"/>
      <c r="M19" s="14" t="s">
        <v>24</v>
      </c>
      <c r="N19" s="14">
        <f>1*(120-125)</f>
        <v>-5</v>
      </c>
      <c r="O19" s="29"/>
      <c r="P19" s="14"/>
      <c r="Q19" s="14"/>
      <c r="R19" s="14" t="s">
        <v>24</v>
      </c>
      <c r="S19" s="14">
        <f>1*120</f>
        <v>120</v>
      </c>
      <c r="T19" s="29"/>
      <c r="U19" s="14"/>
      <c r="V19" s="16"/>
    </row>
    <row r="20" spans="2:22" s="9" customFormat="1" ht="25.5">
      <c r="B20" s="17"/>
      <c r="C20" s="14" t="s">
        <v>82</v>
      </c>
      <c r="D20" s="14">
        <v>0</v>
      </c>
      <c r="E20" s="29"/>
      <c r="F20" s="14"/>
      <c r="G20" s="14"/>
      <c r="H20" s="14"/>
      <c r="I20" s="14"/>
      <c r="J20" s="29"/>
      <c r="K20" s="14"/>
      <c r="L20" s="14"/>
      <c r="M20" s="14"/>
      <c r="N20" s="14"/>
      <c r="O20" s="29"/>
      <c r="P20" s="14"/>
      <c r="Q20" s="14"/>
      <c r="R20" s="14" t="s">
        <v>82</v>
      </c>
      <c r="S20" s="14">
        <v>0</v>
      </c>
      <c r="T20" s="29"/>
      <c r="U20" s="14"/>
      <c r="V20" s="16"/>
    </row>
    <row r="21" spans="2:22" s="9" customFormat="1" ht="12.75">
      <c r="B21" s="17"/>
      <c r="C21" s="33"/>
      <c r="D21" s="14"/>
      <c r="E21" s="29">
        <v>0</v>
      </c>
      <c r="F21" s="33" t="s">
        <v>53</v>
      </c>
      <c r="G21" s="14"/>
      <c r="H21" s="33"/>
      <c r="I21" s="14"/>
      <c r="J21" s="29"/>
      <c r="K21" s="33"/>
      <c r="L21" s="14"/>
      <c r="M21" s="33"/>
      <c r="N21" s="14"/>
      <c r="O21" s="29">
        <f>1*(120-115)</f>
        <v>5</v>
      </c>
      <c r="P21" s="33" t="s">
        <v>53</v>
      </c>
      <c r="Q21" s="14"/>
      <c r="R21" s="33"/>
      <c r="S21" s="33"/>
      <c r="T21" s="29">
        <v>5</v>
      </c>
      <c r="U21" s="33" t="s">
        <v>53</v>
      </c>
      <c r="V21" s="16"/>
    </row>
    <row r="22" spans="2:22" s="9" customFormat="1" ht="25.5">
      <c r="B22" s="17"/>
      <c r="C22" s="33"/>
      <c r="D22" s="14"/>
      <c r="E22" s="29">
        <v>0</v>
      </c>
      <c r="F22" s="33" t="s">
        <v>56</v>
      </c>
      <c r="G22" s="14"/>
      <c r="H22" s="33"/>
      <c r="I22" s="14"/>
      <c r="J22" s="29"/>
      <c r="K22" s="33"/>
      <c r="L22" s="14"/>
      <c r="M22" s="33"/>
      <c r="N22" s="14"/>
      <c r="O22" s="29"/>
      <c r="P22" s="33"/>
      <c r="Q22" s="14"/>
      <c r="R22" s="33"/>
      <c r="S22" s="33"/>
      <c r="T22" s="29">
        <v>0</v>
      </c>
      <c r="U22" s="33" t="s">
        <v>56</v>
      </c>
      <c r="V22" s="16"/>
    </row>
    <row r="23" spans="2:22" s="9" customFormat="1" ht="13.5" thickBot="1">
      <c r="B23" s="13"/>
      <c r="C23" s="31"/>
      <c r="D23" s="31">
        <f>SUM(D17:D22)</f>
        <v>1125</v>
      </c>
      <c r="E23" s="32">
        <f>SUM(E17:E22)</f>
        <v>1125</v>
      </c>
      <c r="F23" s="31"/>
      <c r="G23" s="14"/>
      <c r="H23" s="31"/>
      <c r="I23" s="31">
        <f>SUM(I17:I22)</f>
        <v>0</v>
      </c>
      <c r="J23" s="32">
        <f>SUM(J17:J22)</f>
        <v>0</v>
      </c>
      <c r="K23" s="31"/>
      <c r="L23" s="14"/>
      <c r="M23" s="31"/>
      <c r="N23" s="31">
        <f>SUM(N17:N22)</f>
        <v>-5</v>
      </c>
      <c r="O23" s="32">
        <f>SUM(O17:O22)</f>
        <v>-5</v>
      </c>
      <c r="P23" s="31"/>
      <c r="Q23" s="14"/>
      <c r="R23" s="31"/>
      <c r="S23" s="31">
        <f>SUM(S17:S22)</f>
        <v>1120</v>
      </c>
      <c r="T23" s="32">
        <f>SUM(T17:T22)</f>
        <v>1120</v>
      </c>
      <c r="U23" s="31"/>
      <c r="V23" s="16"/>
    </row>
    <row r="24" spans="2:22" s="9" customFormat="1" ht="13.5" thickTop="1">
      <c r="B24" s="13"/>
      <c r="C24" s="14"/>
      <c r="D24" s="14"/>
      <c r="E24" s="14"/>
      <c r="F24" s="14"/>
      <c r="G24" s="14"/>
      <c r="H24" s="14"/>
      <c r="I24" s="14"/>
      <c r="J24" s="14"/>
      <c r="K24" s="14"/>
      <c r="L24" s="14"/>
      <c r="M24" s="14"/>
      <c r="N24" s="14"/>
      <c r="O24" s="14"/>
      <c r="P24" s="14"/>
      <c r="Q24" s="14"/>
      <c r="R24" s="14"/>
      <c r="S24" s="14"/>
      <c r="T24" s="14"/>
      <c r="U24" s="14"/>
      <c r="V24" s="16"/>
    </row>
    <row r="25" spans="2:22" s="9" customFormat="1" ht="12.75">
      <c r="B25" s="38" t="s">
        <v>62</v>
      </c>
      <c r="C25" s="40"/>
      <c r="D25" s="40"/>
      <c r="E25" s="14"/>
      <c r="F25" s="14"/>
      <c r="G25" s="14"/>
      <c r="H25" s="34" t="s">
        <v>24</v>
      </c>
      <c r="I25" s="34">
        <f>-1*115</f>
        <v>-115</v>
      </c>
      <c r="J25" s="35"/>
      <c r="K25" s="34"/>
      <c r="L25" s="14"/>
      <c r="M25" s="14"/>
      <c r="N25" s="14"/>
      <c r="O25" s="14"/>
      <c r="P25" s="14"/>
      <c r="Q25" s="14"/>
      <c r="R25" s="14"/>
      <c r="S25" s="14"/>
      <c r="T25" s="14"/>
      <c r="U25" s="14"/>
      <c r="V25" s="16"/>
    </row>
    <row r="26" spans="2:22" s="9" customFormat="1" ht="13.5" thickBot="1">
      <c r="B26" s="24"/>
      <c r="C26" s="18"/>
      <c r="D26" s="18"/>
      <c r="E26" s="18"/>
      <c r="F26" s="18"/>
      <c r="G26" s="18"/>
      <c r="H26" s="18"/>
      <c r="I26" s="18"/>
      <c r="J26" s="18"/>
      <c r="K26" s="18"/>
      <c r="L26" s="18"/>
      <c r="M26" s="18"/>
      <c r="N26" s="18"/>
      <c r="O26" s="18"/>
      <c r="P26" s="18"/>
      <c r="Q26" s="18"/>
      <c r="R26" s="18"/>
      <c r="S26" s="18"/>
      <c r="T26" s="18"/>
      <c r="U26" s="18"/>
      <c r="V26" s="25"/>
    </row>
    <row r="27" spans="2:22" s="9" customFormat="1" ht="12.75">
      <c r="B27" s="17"/>
      <c r="C27" s="14"/>
      <c r="D27" s="14"/>
      <c r="E27" s="14"/>
      <c r="F27" s="14"/>
      <c r="G27" s="14"/>
      <c r="H27" s="14"/>
      <c r="I27" s="14"/>
      <c r="J27" s="14"/>
      <c r="K27" s="14"/>
      <c r="L27" s="14"/>
      <c r="M27" s="14"/>
      <c r="N27" s="14"/>
      <c r="O27" s="14"/>
      <c r="P27" s="14"/>
      <c r="Q27" s="14"/>
      <c r="R27" s="14"/>
      <c r="S27" s="14"/>
      <c r="T27" s="14"/>
      <c r="U27" s="14"/>
      <c r="V27" s="16"/>
    </row>
    <row r="28" spans="2:22" s="9" customFormat="1" ht="12.75">
      <c r="B28" s="13" t="s">
        <v>25</v>
      </c>
      <c r="C28" s="14"/>
      <c r="D28" s="14"/>
      <c r="E28" s="14"/>
      <c r="F28" s="14"/>
      <c r="G28" s="14"/>
      <c r="H28" s="14"/>
      <c r="I28" s="14"/>
      <c r="J28" s="14"/>
      <c r="K28" s="14"/>
      <c r="L28" s="14"/>
      <c r="M28" s="14"/>
      <c r="N28" s="14"/>
      <c r="O28" s="14"/>
      <c r="P28" s="14"/>
      <c r="Q28" s="14"/>
      <c r="R28" s="14"/>
      <c r="S28" s="14"/>
      <c r="T28" s="14"/>
      <c r="U28" s="14"/>
      <c r="V28" s="16"/>
    </row>
    <row r="29" spans="2:22" s="9" customFormat="1" ht="13.5" thickBot="1">
      <c r="B29" s="13"/>
      <c r="C29" s="18"/>
      <c r="D29" s="18" t="s">
        <v>17</v>
      </c>
      <c r="E29" s="27" t="s">
        <v>18</v>
      </c>
      <c r="F29" s="18" t="s">
        <v>19</v>
      </c>
      <c r="G29" s="14"/>
      <c r="H29" s="18"/>
      <c r="I29" s="18" t="s">
        <v>17</v>
      </c>
      <c r="J29" s="27" t="s">
        <v>20</v>
      </c>
      <c r="K29" s="18" t="s">
        <v>19</v>
      </c>
      <c r="L29" s="14"/>
      <c r="M29" s="18"/>
      <c r="N29" s="18" t="s">
        <v>17</v>
      </c>
      <c r="O29" s="27" t="s">
        <v>37</v>
      </c>
      <c r="P29" s="18" t="s">
        <v>19</v>
      </c>
      <c r="Q29" s="14"/>
      <c r="R29" s="18"/>
      <c r="S29" s="18" t="s">
        <v>17</v>
      </c>
      <c r="T29" s="27" t="s">
        <v>21</v>
      </c>
      <c r="U29" s="18" t="s">
        <v>19</v>
      </c>
      <c r="V29" s="16"/>
    </row>
    <row r="30" spans="2:22" s="9" customFormat="1" ht="12.75">
      <c r="B30" s="13"/>
      <c r="C30" s="14" t="s">
        <v>22</v>
      </c>
      <c r="D30" s="14">
        <v>1000</v>
      </c>
      <c r="E30" s="28"/>
      <c r="F30" s="14"/>
      <c r="G30" s="14"/>
      <c r="H30" s="14" t="s">
        <v>22</v>
      </c>
      <c r="I30" s="14">
        <v>115</v>
      </c>
      <c r="J30" s="28"/>
      <c r="K30" s="14"/>
      <c r="L30" s="14"/>
      <c r="M30" s="14"/>
      <c r="N30" s="14"/>
      <c r="O30" s="28"/>
      <c r="P30" s="14"/>
      <c r="Q30" s="14"/>
      <c r="R30" s="14" t="s">
        <v>22</v>
      </c>
      <c r="S30" s="14">
        <v>1115</v>
      </c>
      <c r="T30" s="28"/>
      <c r="U30" s="14"/>
      <c r="V30" s="16"/>
    </row>
    <row r="31" spans="2:22" s="9" customFormat="1" ht="12.75">
      <c r="B31" s="13"/>
      <c r="C31" s="14"/>
      <c r="D31" s="14"/>
      <c r="E31" s="29">
        <v>1115</v>
      </c>
      <c r="F31" s="14" t="s">
        <v>34</v>
      </c>
      <c r="G31" s="14"/>
      <c r="H31" s="14"/>
      <c r="I31" s="14"/>
      <c r="J31" s="29"/>
      <c r="K31" s="14"/>
      <c r="L31" s="14"/>
      <c r="M31" s="14"/>
      <c r="N31" s="14"/>
      <c r="O31" s="29"/>
      <c r="P31" s="14"/>
      <c r="Q31" s="14"/>
      <c r="R31" s="14"/>
      <c r="S31" s="14"/>
      <c r="T31" s="29">
        <v>1115</v>
      </c>
      <c r="U31" s="14" t="s">
        <v>34</v>
      </c>
      <c r="V31" s="16"/>
    </row>
    <row r="32" spans="2:22" s="9" customFormat="1" ht="12.75">
      <c r="B32" s="17" t="s">
        <v>23</v>
      </c>
      <c r="C32" s="14" t="s">
        <v>24</v>
      </c>
      <c r="D32" s="14">
        <f>1*120</f>
        <v>120</v>
      </c>
      <c r="E32" s="29"/>
      <c r="F32" s="14"/>
      <c r="G32" s="14"/>
      <c r="H32" s="14" t="s">
        <v>24</v>
      </c>
      <c r="I32" s="14">
        <f>-1*115</f>
        <v>-115</v>
      </c>
      <c r="J32" s="29"/>
      <c r="K32" s="14"/>
      <c r="L32" s="15"/>
      <c r="M32" s="14" t="s">
        <v>24</v>
      </c>
      <c r="N32" s="14">
        <f>-1*(120-115)</f>
        <v>-5</v>
      </c>
      <c r="O32" s="29"/>
      <c r="P32" s="14"/>
      <c r="Q32" s="14"/>
      <c r="R32" s="14" t="s">
        <v>24</v>
      </c>
      <c r="S32" s="14">
        <v>0</v>
      </c>
      <c r="T32" s="29"/>
      <c r="U32" s="14"/>
      <c r="V32" s="16"/>
    </row>
    <row r="33" spans="2:22" s="9" customFormat="1" ht="25.5">
      <c r="B33" s="17"/>
      <c r="C33" s="14" t="s">
        <v>82</v>
      </c>
      <c r="D33" s="14">
        <v>0</v>
      </c>
      <c r="E33" s="29"/>
      <c r="F33" s="14"/>
      <c r="G33" s="14"/>
      <c r="H33" s="14"/>
      <c r="I33" s="14"/>
      <c r="J33" s="29"/>
      <c r="K33" s="14"/>
      <c r="L33" s="14"/>
      <c r="M33" s="14"/>
      <c r="N33" s="14"/>
      <c r="O33" s="29"/>
      <c r="P33" s="14"/>
      <c r="Q33" s="14"/>
      <c r="R33" s="14" t="s">
        <v>82</v>
      </c>
      <c r="S33" s="14">
        <v>0</v>
      </c>
      <c r="T33" s="29"/>
      <c r="U33" s="14"/>
      <c r="V33" s="16"/>
    </row>
    <row r="34" spans="2:22" s="9" customFormat="1" ht="12.75">
      <c r="B34" s="17"/>
      <c r="C34" s="33"/>
      <c r="D34" s="33"/>
      <c r="E34" s="29">
        <v>5</v>
      </c>
      <c r="F34" s="33" t="s">
        <v>53</v>
      </c>
      <c r="G34" s="14"/>
      <c r="H34" s="33"/>
      <c r="I34" s="33"/>
      <c r="J34" s="29"/>
      <c r="K34" s="14"/>
      <c r="L34" s="14"/>
      <c r="M34" s="33" t="s">
        <v>53</v>
      </c>
      <c r="N34" s="14">
        <f>1*(122-115)</f>
        <v>7</v>
      </c>
      <c r="O34" s="29">
        <f>1*(122-120)</f>
        <v>2</v>
      </c>
      <c r="P34" s="33" t="s">
        <v>53</v>
      </c>
      <c r="Q34" s="14"/>
      <c r="R34" s="33"/>
      <c r="S34" s="33"/>
      <c r="T34" s="29">
        <v>0</v>
      </c>
      <c r="U34" s="33" t="s">
        <v>53</v>
      </c>
      <c r="V34" s="16"/>
    </row>
    <row r="35" spans="2:22" s="9" customFormat="1" ht="25.5">
      <c r="B35" s="17"/>
      <c r="C35" s="33"/>
      <c r="D35" s="33"/>
      <c r="E35" s="29">
        <v>0</v>
      </c>
      <c r="F35" s="33" t="s">
        <v>56</v>
      </c>
      <c r="G35" s="14"/>
      <c r="H35" s="33"/>
      <c r="I35" s="14"/>
      <c r="J35" s="29"/>
      <c r="K35" s="33"/>
      <c r="L35" s="14"/>
      <c r="M35" s="33"/>
      <c r="N35" s="14"/>
      <c r="O35" s="29"/>
      <c r="P35" s="33"/>
      <c r="Q35" s="14"/>
      <c r="R35" s="33"/>
      <c r="S35" s="33"/>
      <c r="T35" s="29">
        <v>0</v>
      </c>
      <c r="U35" s="33" t="s">
        <v>56</v>
      </c>
      <c r="V35" s="16"/>
    </row>
    <row r="36" spans="2:22" s="9" customFormat="1" ht="13.5" thickBot="1">
      <c r="B36" s="13"/>
      <c r="C36" s="31"/>
      <c r="D36" s="31">
        <f>SUM(D30:D35)</f>
        <v>1120</v>
      </c>
      <c r="E36" s="32">
        <f>SUM(E30:E35)</f>
        <v>1120</v>
      </c>
      <c r="F36" s="31"/>
      <c r="G36" s="14"/>
      <c r="H36" s="31"/>
      <c r="I36" s="31">
        <f>SUM(I30:I35)</f>
        <v>0</v>
      </c>
      <c r="J36" s="32">
        <f>SUM(J30:J35)</f>
        <v>0</v>
      </c>
      <c r="K36" s="31"/>
      <c r="L36" s="14"/>
      <c r="M36" s="31"/>
      <c r="N36" s="31">
        <f>SUM(N30:N35)</f>
        <v>2</v>
      </c>
      <c r="O36" s="32">
        <f>SUM(O30:O35)</f>
        <v>2</v>
      </c>
      <c r="P36" s="31"/>
      <c r="Q36" s="14"/>
      <c r="R36" s="31"/>
      <c r="S36" s="31">
        <f>SUM(S30:S35)</f>
        <v>1115</v>
      </c>
      <c r="T36" s="32">
        <f>SUM(T30:T35)</f>
        <v>1115</v>
      </c>
      <c r="U36" s="31"/>
      <c r="V36" s="16"/>
    </row>
    <row r="37" spans="2:22" s="9" customFormat="1" ht="14.25" thickBot="1" thickTop="1">
      <c r="B37" s="36"/>
      <c r="C37" s="18"/>
      <c r="D37" s="18"/>
      <c r="E37" s="18"/>
      <c r="F37" s="18"/>
      <c r="G37" s="18"/>
      <c r="H37" s="18"/>
      <c r="I37" s="18"/>
      <c r="J37" s="18"/>
      <c r="K37" s="18"/>
      <c r="L37" s="18"/>
      <c r="M37" s="18"/>
      <c r="N37" s="18"/>
      <c r="O37" s="18"/>
      <c r="P37" s="18"/>
      <c r="Q37" s="18"/>
      <c r="R37" s="18"/>
      <c r="S37" s="18"/>
      <c r="T37" s="18"/>
      <c r="U37" s="18"/>
      <c r="V37" s="25"/>
    </row>
    <row r="38" spans="2:22" s="9" customFormat="1" ht="12.75">
      <c r="B38" s="15"/>
      <c r="C38" s="14"/>
      <c r="D38" s="14"/>
      <c r="E38" s="14"/>
      <c r="F38" s="14"/>
      <c r="G38" s="14"/>
      <c r="H38" s="14"/>
      <c r="I38" s="14"/>
      <c r="J38" s="14"/>
      <c r="K38" s="14"/>
      <c r="L38" s="14"/>
      <c r="M38" s="14"/>
      <c r="N38" s="14"/>
      <c r="O38" s="14"/>
      <c r="P38" s="14"/>
      <c r="Q38" s="14"/>
      <c r="R38" s="14"/>
      <c r="S38" s="14"/>
      <c r="T38" s="14"/>
      <c r="U38" s="14"/>
      <c r="V38" s="14"/>
    </row>
    <row r="39" spans="2:22" s="9" customFormat="1" ht="12.75">
      <c r="B39" s="15"/>
      <c r="C39" s="14"/>
      <c r="D39" s="14"/>
      <c r="E39" s="14"/>
      <c r="F39" s="14"/>
      <c r="G39" s="14"/>
      <c r="H39" s="14"/>
      <c r="I39" s="14"/>
      <c r="J39" s="14"/>
      <c r="K39" s="14"/>
      <c r="L39" s="14"/>
      <c r="M39" s="14"/>
      <c r="N39" s="14"/>
      <c r="O39" s="14"/>
      <c r="P39" s="14"/>
      <c r="Q39" s="14"/>
      <c r="R39" s="14"/>
      <c r="S39" s="14"/>
      <c r="T39" s="14"/>
      <c r="U39" s="14"/>
      <c r="V39" s="14"/>
    </row>
    <row r="40" s="9" customFormat="1" ht="13.5" thickBot="1">
      <c r="B40" s="45" t="s">
        <v>63</v>
      </c>
    </row>
    <row r="41" spans="2:22" s="9" customFormat="1" ht="12.75">
      <c r="B41" s="46"/>
      <c r="C41" s="11"/>
      <c r="D41" s="11"/>
      <c r="E41" s="11"/>
      <c r="F41" s="11"/>
      <c r="G41" s="11"/>
      <c r="H41" s="11"/>
      <c r="I41" s="11"/>
      <c r="J41" s="11"/>
      <c r="K41" s="11"/>
      <c r="L41" s="11"/>
      <c r="M41" s="11"/>
      <c r="N41" s="11"/>
      <c r="O41" s="11"/>
      <c r="P41" s="11"/>
      <c r="Q41" s="11"/>
      <c r="R41" s="11"/>
      <c r="S41" s="11"/>
      <c r="T41" s="11"/>
      <c r="U41" s="11"/>
      <c r="V41" s="12"/>
    </row>
    <row r="42" spans="2:22" s="9" customFormat="1" ht="12.75">
      <c r="B42" s="13" t="s">
        <v>16</v>
      </c>
      <c r="C42" s="14"/>
      <c r="D42" s="14"/>
      <c r="E42" s="14"/>
      <c r="F42" s="14"/>
      <c r="G42" s="14"/>
      <c r="H42" s="14"/>
      <c r="I42" s="14"/>
      <c r="J42" s="14"/>
      <c r="K42" s="14"/>
      <c r="L42" s="14"/>
      <c r="M42" s="14"/>
      <c r="N42" s="14"/>
      <c r="O42" s="14"/>
      <c r="P42" s="14"/>
      <c r="Q42" s="14"/>
      <c r="R42" s="14"/>
      <c r="S42" s="14"/>
      <c r="T42" s="14"/>
      <c r="U42" s="14"/>
      <c r="V42" s="16"/>
    </row>
    <row r="43" spans="2:22" s="9" customFormat="1" ht="13.5" thickBot="1">
      <c r="B43" s="13"/>
      <c r="C43" s="18"/>
      <c r="D43" s="18" t="s">
        <v>17</v>
      </c>
      <c r="E43" s="27" t="s">
        <v>18</v>
      </c>
      <c r="F43" s="18" t="s">
        <v>19</v>
      </c>
      <c r="G43" s="14"/>
      <c r="H43" s="18"/>
      <c r="I43" s="18" t="s">
        <v>17</v>
      </c>
      <c r="J43" s="27" t="s">
        <v>20</v>
      </c>
      <c r="K43" s="18" t="s">
        <v>19</v>
      </c>
      <c r="L43" s="14"/>
      <c r="M43" s="18"/>
      <c r="N43" s="18" t="s">
        <v>17</v>
      </c>
      <c r="O43" s="27" t="s">
        <v>37</v>
      </c>
      <c r="P43" s="18" t="s">
        <v>19</v>
      </c>
      <c r="Q43" s="14"/>
      <c r="R43" s="18"/>
      <c r="S43" s="18" t="s">
        <v>17</v>
      </c>
      <c r="T43" s="27" t="s">
        <v>21</v>
      </c>
      <c r="U43" s="18" t="s">
        <v>19</v>
      </c>
      <c r="V43" s="16"/>
    </row>
    <row r="44" spans="2:22" s="9" customFormat="1" ht="12.75">
      <c r="B44" s="13"/>
      <c r="C44" s="14" t="s">
        <v>22</v>
      </c>
      <c r="D44" s="14">
        <v>1000</v>
      </c>
      <c r="E44" s="28"/>
      <c r="F44" s="14"/>
      <c r="G44" s="14"/>
      <c r="H44" s="14"/>
      <c r="I44" s="14"/>
      <c r="J44" s="28"/>
      <c r="K44" s="14"/>
      <c r="L44" s="14"/>
      <c r="M44" s="14"/>
      <c r="N44" s="14"/>
      <c r="O44" s="28"/>
      <c r="P44" s="14"/>
      <c r="Q44" s="14"/>
      <c r="R44" s="14" t="s">
        <v>22</v>
      </c>
      <c r="S44" s="14">
        <v>1000</v>
      </c>
      <c r="T44" s="28"/>
      <c r="U44" s="14"/>
      <c r="V44" s="16"/>
    </row>
    <row r="45" spans="2:22" s="9" customFormat="1" ht="12.75">
      <c r="B45" s="13"/>
      <c r="C45" s="14"/>
      <c r="D45" s="14"/>
      <c r="E45" s="29">
        <v>1125</v>
      </c>
      <c r="F45" s="14" t="s">
        <v>34</v>
      </c>
      <c r="G45" s="14"/>
      <c r="H45" s="14"/>
      <c r="I45" s="14"/>
      <c r="J45" s="29"/>
      <c r="K45" s="14"/>
      <c r="L45" s="14"/>
      <c r="M45" s="14"/>
      <c r="N45" s="14"/>
      <c r="O45" s="29">
        <v>-10</v>
      </c>
      <c r="P45" s="14" t="s">
        <v>34</v>
      </c>
      <c r="Q45" s="14"/>
      <c r="R45" s="14"/>
      <c r="S45" s="14"/>
      <c r="T45" s="29">
        <f>1125-10</f>
        <v>1115</v>
      </c>
      <c r="U45" s="14" t="s">
        <v>34</v>
      </c>
      <c r="V45" s="16"/>
    </row>
    <row r="46" spans="2:22" s="9" customFormat="1" ht="12.75">
      <c r="B46" s="47" t="s">
        <v>64</v>
      </c>
      <c r="C46" s="14" t="s">
        <v>24</v>
      </c>
      <c r="D46" s="14">
        <f>1*125</f>
        <v>125</v>
      </c>
      <c r="E46" s="29"/>
      <c r="F46" s="14"/>
      <c r="G46" s="14"/>
      <c r="H46" s="14" t="s">
        <v>24</v>
      </c>
      <c r="I46" s="14">
        <f>-1*121</f>
        <v>-121</v>
      </c>
      <c r="J46" s="29"/>
      <c r="K46" s="14"/>
      <c r="L46" s="14"/>
      <c r="M46" s="14" t="s">
        <v>24</v>
      </c>
      <c r="N46" s="14">
        <f>1*(121-125)</f>
        <v>-4</v>
      </c>
      <c r="O46" s="29"/>
      <c r="P46" s="14"/>
      <c r="Q46" s="14"/>
      <c r="R46" s="14" t="s">
        <v>24</v>
      </c>
      <c r="S46" s="14">
        <v>0</v>
      </c>
      <c r="T46" s="29"/>
      <c r="U46" s="14"/>
      <c r="V46" s="16"/>
    </row>
    <row r="47" spans="2:22" s="9" customFormat="1" ht="12.75">
      <c r="B47" s="17"/>
      <c r="C47" s="33"/>
      <c r="D47" s="33"/>
      <c r="E47" s="29">
        <v>0</v>
      </c>
      <c r="F47" s="33" t="s">
        <v>53</v>
      </c>
      <c r="G47" s="14"/>
      <c r="H47" s="33"/>
      <c r="I47" s="14"/>
      <c r="J47" s="29">
        <v>-6</v>
      </c>
      <c r="K47" s="33" t="s">
        <v>53</v>
      </c>
      <c r="L47" s="14"/>
      <c r="M47" s="33"/>
      <c r="N47" s="14"/>
      <c r="O47" s="29">
        <f>1*(121-115)</f>
        <v>6</v>
      </c>
      <c r="P47" s="33" t="s">
        <v>53</v>
      </c>
      <c r="Q47" s="14"/>
      <c r="R47" s="33"/>
      <c r="S47" s="33"/>
      <c r="T47" s="29">
        <v>0</v>
      </c>
      <c r="U47" s="33" t="s">
        <v>53</v>
      </c>
      <c r="V47" s="16"/>
    </row>
    <row r="48" spans="2:22" s="9" customFormat="1" ht="25.5">
      <c r="B48" s="17"/>
      <c r="C48" s="14" t="s">
        <v>36</v>
      </c>
      <c r="D48" s="14">
        <v>0</v>
      </c>
      <c r="E48" s="29"/>
      <c r="F48" s="14"/>
      <c r="G48" s="14"/>
      <c r="H48" s="14" t="s">
        <v>36</v>
      </c>
      <c r="I48" s="14">
        <v>115</v>
      </c>
      <c r="J48" s="29"/>
      <c r="K48" s="14"/>
      <c r="L48" s="14"/>
      <c r="M48" s="14"/>
      <c r="N48" s="14"/>
      <c r="O48" s="29"/>
      <c r="P48" s="14"/>
      <c r="Q48" s="14"/>
      <c r="R48" s="14" t="s">
        <v>36</v>
      </c>
      <c r="S48" s="14">
        <v>115</v>
      </c>
      <c r="T48" s="29"/>
      <c r="U48" s="14"/>
      <c r="V48" s="16"/>
    </row>
    <row r="49" spans="2:22" s="9" customFormat="1" ht="13.5" thickBot="1">
      <c r="B49" s="13"/>
      <c r="C49" s="31"/>
      <c r="D49" s="31">
        <f>SUM(D43:D48)</f>
        <v>1125</v>
      </c>
      <c r="E49" s="32">
        <f>SUM(E43:E48)</f>
        <v>1125</v>
      </c>
      <c r="F49" s="31"/>
      <c r="G49" s="14"/>
      <c r="H49" s="31"/>
      <c r="I49" s="31">
        <f>SUM(I43:I48)</f>
        <v>-6</v>
      </c>
      <c r="J49" s="32">
        <f>SUM(J43:J48)</f>
        <v>-6</v>
      </c>
      <c r="K49" s="31"/>
      <c r="L49" s="14"/>
      <c r="M49" s="31"/>
      <c r="N49" s="31">
        <f>SUM(N43:N48)</f>
        <v>-4</v>
      </c>
      <c r="O49" s="32">
        <f>SUM(O43:O48)</f>
        <v>-4</v>
      </c>
      <c r="P49" s="31"/>
      <c r="Q49" s="14"/>
      <c r="R49" s="31"/>
      <c r="S49" s="31">
        <f>SUM(S43:S48)</f>
        <v>1115</v>
      </c>
      <c r="T49" s="32">
        <f>SUM(T43:T48)</f>
        <v>1115</v>
      </c>
      <c r="U49" s="31"/>
      <c r="V49" s="16"/>
    </row>
    <row r="50" spans="2:22" s="9" customFormat="1" ht="14.25" thickBot="1" thickTop="1">
      <c r="B50" s="36"/>
      <c r="C50" s="18"/>
      <c r="D50" s="18"/>
      <c r="E50" s="18"/>
      <c r="F50" s="18"/>
      <c r="G50" s="18"/>
      <c r="H50" s="18"/>
      <c r="I50" s="18"/>
      <c r="J50" s="18"/>
      <c r="K50" s="18"/>
      <c r="L50" s="18"/>
      <c r="M50" s="18"/>
      <c r="N50" s="18"/>
      <c r="O50" s="18"/>
      <c r="P50" s="18"/>
      <c r="Q50" s="18"/>
      <c r="R50" s="18"/>
      <c r="S50" s="18"/>
      <c r="T50" s="18"/>
      <c r="U50" s="18"/>
      <c r="V50" s="25"/>
    </row>
    <row r="51" spans="2:22" s="9" customFormat="1" ht="12.75">
      <c r="B51" s="13"/>
      <c r="C51" s="14"/>
      <c r="D51" s="14"/>
      <c r="E51" s="14"/>
      <c r="F51" s="14"/>
      <c r="G51" s="14"/>
      <c r="H51" s="14"/>
      <c r="I51" s="14"/>
      <c r="J51" s="14"/>
      <c r="K51" s="14"/>
      <c r="L51" s="14"/>
      <c r="M51" s="14"/>
      <c r="N51" s="14"/>
      <c r="O51" s="14"/>
      <c r="P51" s="14"/>
      <c r="Q51" s="14"/>
      <c r="R51" s="14"/>
      <c r="S51" s="14"/>
      <c r="T51" s="14"/>
      <c r="U51" s="14"/>
      <c r="V51" s="16"/>
    </row>
    <row r="52" spans="2:22" s="9" customFormat="1" ht="12.75">
      <c r="B52" s="13" t="s">
        <v>25</v>
      </c>
      <c r="C52" s="14"/>
      <c r="D52" s="14"/>
      <c r="E52" s="14"/>
      <c r="F52" s="14"/>
      <c r="G52" s="14"/>
      <c r="H52" s="14"/>
      <c r="I52" s="14"/>
      <c r="J52" s="14"/>
      <c r="K52" s="14"/>
      <c r="L52" s="14"/>
      <c r="M52" s="14"/>
      <c r="N52" s="14"/>
      <c r="O52" s="14"/>
      <c r="P52" s="14"/>
      <c r="Q52" s="14"/>
      <c r="R52" s="14"/>
      <c r="S52" s="14"/>
      <c r="T52" s="14"/>
      <c r="U52" s="14"/>
      <c r="V52" s="16"/>
    </row>
    <row r="53" spans="2:22" s="9" customFormat="1" ht="13.5" thickBot="1">
      <c r="B53" s="13"/>
      <c r="C53" s="18"/>
      <c r="D53" s="18" t="s">
        <v>17</v>
      </c>
      <c r="E53" s="27" t="s">
        <v>18</v>
      </c>
      <c r="F53" s="18" t="s">
        <v>19</v>
      </c>
      <c r="G53" s="14"/>
      <c r="H53" s="18"/>
      <c r="I53" s="18" t="s">
        <v>17</v>
      </c>
      <c r="J53" s="27" t="s">
        <v>20</v>
      </c>
      <c r="K53" s="18" t="s">
        <v>19</v>
      </c>
      <c r="L53" s="14"/>
      <c r="M53" s="18"/>
      <c r="N53" s="18" t="s">
        <v>17</v>
      </c>
      <c r="O53" s="27" t="s">
        <v>37</v>
      </c>
      <c r="P53" s="18" t="s">
        <v>19</v>
      </c>
      <c r="Q53" s="14"/>
      <c r="R53" s="18"/>
      <c r="S53" s="18" t="s">
        <v>17</v>
      </c>
      <c r="T53" s="27" t="s">
        <v>21</v>
      </c>
      <c r="U53" s="18" t="s">
        <v>19</v>
      </c>
      <c r="V53" s="16"/>
    </row>
    <row r="54" spans="2:22" s="9" customFormat="1" ht="12.75">
      <c r="B54" s="13"/>
      <c r="C54" s="14" t="s">
        <v>22</v>
      </c>
      <c r="D54" s="14">
        <v>1000</v>
      </c>
      <c r="E54" s="28"/>
      <c r="F54" s="14"/>
      <c r="G54" s="14"/>
      <c r="H54" s="14" t="s">
        <v>22</v>
      </c>
      <c r="I54" s="14">
        <v>115</v>
      </c>
      <c r="J54" s="28"/>
      <c r="K54" s="14"/>
      <c r="L54" s="14"/>
      <c r="M54" s="14"/>
      <c r="N54" s="14"/>
      <c r="O54" s="28"/>
      <c r="P54" s="14"/>
      <c r="Q54" s="14"/>
      <c r="R54" s="14" t="s">
        <v>22</v>
      </c>
      <c r="S54" s="14">
        <v>1115</v>
      </c>
      <c r="T54" s="28"/>
      <c r="U54" s="14"/>
      <c r="V54" s="16"/>
    </row>
    <row r="55" spans="2:22" s="9" customFormat="1" ht="12.75">
      <c r="B55" s="13"/>
      <c r="C55" s="14"/>
      <c r="D55" s="14"/>
      <c r="E55" s="29">
        <v>1115</v>
      </c>
      <c r="F55" s="14" t="s">
        <v>34</v>
      </c>
      <c r="G55" s="14"/>
      <c r="H55" s="14"/>
      <c r="I55" s="14"/>
      <c r="J55" s="29"/>
      <c r="K55" s="14"/>
      <c r="L55" s="14"/>
      <c r="M55" s="14"/>
      <c r="N55" s="14"/>
      <c r="O55" s="29"/>
      <c r="P55" s="14"/>
      <c r="Q55" s="14"/>
      <c r="R55" s="14"/>
      <c r="S55" s="14"/>
      <c r="T55" s="29">
        <v>1115</v>
      </c>
      <c r="U55" s="14" t="s">
        <v>34</v>
      </c>
      <c r="V55" s="16"/>
    </row>
    <row r="56" spans="2:22" s="9" customFormat="1" ht="12.75">
      <c r="B56" s="47" t="s">
        <v>64</v>
      </c>
      <c r="C56" s="14" t="s">
        <v>24</v>
      </c>
      <c r="D56" s="14">
        <v>0</v>
      </c>
      <c r="E56" s="29"/>
      <c r="F56" s="14"/>
      <c r="G56" s="14"/>
      <c r="H56" s="14"/>
      <c r="I56" s="14"/>
      <c r="J56" s="29"/>
      <c r="K56" s="14"/>
      <c r="L56" s="14"/>
      <c r="M56" s="14"/>
      <c r="N56" s="14"/>
      <c r="O56" s="29"/>
      <c r="P56" s="14"/>
      <c r="Q56" s="14"/>
      <c r="R56" s="14" t="s">
        <v>24</v>
      </c>
      <c r="S56" s="14">
        <v>0</v>
      </c>
      <c r="T56" s="29"/>
      <c r="U56" s="14"/>
      <c r="V56" s="16"/>
    </row>
    <row r="57" spans="2:22" s="9" customFormat="1" ht="12.75">
      <c r="B57" s="17"/>
      <c r="C57" s="33"/>
      <c r="D57" s="33"/>
      <c r="E57" s="29">
        <v>0</v>
      </c>
      <c r="F57" s="33" t="s">
        <v>53</v>
      </c>
      <c r="G57" s="14"/>
      <c r="H57" s="14"/>
      <c r="I57" s="14"/>
      <c r="J57" s="29"/>
      <c r="K57" s="14"/>
      <c r="L57" s="14"/>
      <c r="M57" s="14"/>
      <c r="N57" s="14"/>
      <c r="O57" s="29"/>
      <c r="P57" s="14"/>
      <c r="Q57" s="14"/>
      <c r="R57" s="33"/>
      <c r="S57" s="33"/>
      <c r="T57" s="29">
        <v>0</v>
      </c>
      <c r="U57" s="33" t="s">
        <v>53</v>
      </c>
      <c r="V57" s="16"/>
    </row>
    <row r="58" spans="2:22" s="9" customFormat="1" ht="25.5">
      <c r="B58" s="17"/>
      <c r="C58" s="14" t="s">
        <v>36</v>
      </c>
      <c r="D58" s="14">
        <v>115</v>
      </c>
      <c r="E58" s="29"/>
      <c r="F58" s="14"/>
      <c r="G58" s="14"/>
      <c r="H58" s="14" t="s">
        <v>36</v>
      </c>
      <c r="I58" s="14">
        <v>-115</v>
      </c>
      <c r="J58" s="29"/>
      <c r="K58" s="14"/>
      <c r="L58" s="14"/>
      <c r="M58" s="14"/>
      <c r="N58" s="14"/>
      <c r="O58" s="29"/>
      <c r="P58" s="14"/>
      <c r="Q58" s="14"/>
      <c r="R58" s="14" t="s">
        <v>36</v>
      </c>
      <c r="S58" s="14">
        <v>0</v>
      </c>
      <c r="T58" s="29"/>
      <c r="U58" s="14"/>
      <c r="V58" s="16"/>
    </row>
    <row r="59" spans="2:22" s="9" customFormat="1" ht="13.5" thickBot="1">
      <c r="B59" s="13"/>
      <c r="C59" s="31"/>
      <c r="D59" s="31">
        <f>SUM(D53:D58)</f>
        <v>1115</v>
      </c>
      <c r="E59" s="32">
        <f>SUM(E53:E58)</f>
        <v>1115</v>
      </c>
      <c r="F59" s="31"/>
      <c r="G59" s="14"/>
      <c r="H59" s="31"/>
      <c r="I59" s="31">
        <f>SUM(I53:I58)</f>
        <v>0</v>
      </c>
      <c r="J59" s="32">
        <f>SUM(J53:J58)</f>
        <v>0</v>
      </c>
      <c r="K59" s="31"/>
      <c r="L59" s="14"/>
      <c r="M59" s="31"/>
      <c r="N59" s="31">
        <f>SUM(N53:N58)</f>
        <v>0</v>
      </c>
      <c r="O59" s="32">
        <f>SUM(O53:O58)</f>
        <v>0</v>
      </c>
      <c r="P59" s="31"/>
      <c r="Q59" s="14"/>
      <c r="R59" s="31"/>
      <c r="S59" s="31">
        <f>SUM(S53:S58)</f>
        <v>1115</v>
      </c>
      <c r="T59" s="32">
        <f>SUM(T53:T58)</f>
        <v>1115</v>
      </c>
      <c r="U59" s="31"/>
      <c r="V59" s="16"/>
    </row>
    <row r="60" spans="2:22" s="9" customFormat="1" ht="14.25" thickBot="1" thickTop="1">
      <c r="B60" s="36"/>
      <c r="C60" s="18"/>
      <c r="D60" s="18"/>
      <c r="E60" s="18"/>
      <c r="F60" s="18"/>
      <c r="G60" s="18"/>
      <c r="H60" s="18"/>
      <c r="I60" s="18"/>
      <c r="J60" s="18"/>
      <c r="K60" s="18"/>
      <c r="L60" s="18"/>
      <c r="M60" s="18"/>
      <c r="N60" s="18"/>
      <c r="O60" s="18"/>
      <c r="P60" s="18"/>
      <c r="Q60" s="18"/>
      <c r="R60" s="18"/>
      <c r="S60" s="18"/>
      <c r="T60" s="18"/>
      <c r="U60" s="18"/>
      <c r="V60" s="25"/>
    </row>
  </sheetData>
  <printOptions/>
  <pageMargins left="0.16" right="0.16" top="0.99" bottom="0.99" header="0.51" footer="0.51"/>
  <pageSetup fitToHeight="1" fitToWidth="1" horizontalDpi="600" verticalDpi="600" orientation="landscape" paperSize="9" scale="54" r:id="rId1"/>
  <headerFooter alignWithMargins="0">
    <oddFooter>&amp;L&amp;F&amp;C&amp;A&amp;R&amp;P</oddFooter>
  </headerFooter>
</worksheet>
</file>

<file path=xl/worksheets/sheet11.xml><?xml version="1.0" encoding="utf-8"?>
<worksheet xmlns="http://schemas.openxmlformats.org/spreadsheetml/2006/main" xmlns:r="http://schemas.openxmlformats.org/officeDocument/2006/relationships">
  <sheetPr codeName="Ark13">
    <pageSetUpPr fitToPage="1"/>
  </sheetPr>
  <dimension ref="B1:V60"/>
  <sheetViews>
    <sheetView zoomScale="75" zoomScaleNormal="75" workbookViewId="0" topLeftCell="A1">
      <selection activeCell="K1" sqref="K1"/>
    </sheetView>
  </sheetViews>
  <sheetFormatPr defaultColWidth="9.140625" defaultRowHeight="12.75" customHeight="1"/>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bestFit="1" customWidth="1"/>
    <col min="9" max="10" width="9.140625" style="2" customWidth="1"/>
    <col min="11" max="11" width="16.140625" style="2" customWidth="1"/>
    <col min="12" max="12" width="10.8515625" style="2" customWidth="1"/>
    <col min="13" max="13" width="16.140625" style="2" bestFit="1" customWidth="1"/>
    <col min="14" max="14" width="9.140625" style="2" customWidth="1"/>
    <col min="15" max="15" width="13.57421875" style="2" customWidth="1"/>
    <col min="16" max="16" width="16.140625" style="2" customWidth="1"/>
    <col min="17" max="17" width="9.140625" style="2" customWidth="1"/>
    <col min="18" max="18" width="16.140625" style="2" bestFit="1" customWidth="1"/>
    <col min="19" max="20" width="9.140625" style="2" customWidth="1"/>
    <col min="21" max="21" width="16.140625" style="2" customWidth="1"/>
    <col min="22" max="16384" width="9.140625" style="2" customWidth="1"/>
  </cols>
  <sheetData>
    <row r="1" ht="12.75" customHeight="1">
      <c r="K1" s="2" t="str">
        <f>Spotkoeb!K1</f>
        <v>Version 3 af 17. juni 2011</v>
      </c>
    </row>
    <row r="2" ht="12.75" customHeight="1">
      <c r="B2" s="1" t="s">
        <v>84</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5" t="s">
        <v>71</v>
      </c>
      <c r="I5" s="14"/>
      <c r="J5" s="14"/>
      <c r="K5" s="14"/>
      <c r="L5" s="15" t="s">
        <v>72</v>
      </c>
      <c r="M5" s="14"/>
      <c r="N5" s="14"/>
      <c r="O5" s="14" t="s">
        <v>74</v>
      </c>
      <c r="P5" s="14"/>
      <c r="Q5" s="14"/>
      <c r="R5" s="14"/>
      <c r="S5" s="14"/>
      <c r="T5" s="14"/>
      <c r="U5" s="16"/>
    </row>
    <row r="6" spans="2:21" s="9" customFormat="1" ht="12.75">
      <c r="B6" s="8"/>
      <c r="C6" s="13"/>
      <c r="D6" s="14"/>
      <c r="E6" s="14"/>
      <c r="F6" s="14"/>
      <c r="G6" s="14"/>
      <c r="H6" s="15" t="s">
        <v>49</v>
      </c>
      <c r="I6" s="14"/>
      <c r="J6" s="14"/>
      <c r="K6" s="14"/>
      <c r="L6" s="15" t="s">
        <v>73</v>
      </c>
      <c r="M6" s="14"/>
      <c r="N6" s="14"/>
      <c r="O6" s="14" t="s">
        <v>75</v>
      </c>
      <c r="P6" s="14"/>
      <c r="Q6" s="14"/>
      <c r="R6" s="14"/>
      <c r="S6" s="14"/>
      <c r="T6" s="14"/>
      <c r="U6" s="16"/>
    </row>
    <row r="7" spans="2:21" s="9" customFormat="1" ht="12.75">
      <c r="B7" s="8"/>
      <c r="C7" s="13"/>
      <c r="D7" s="14"/>
      <c r="E7" s="14"/>
      <c r="F7" s="14"/>
      <c r="G7" s="14"/>
      <c r="H7" s="14"/>
      <c r="I7" s="14"/>
      <c r="J7" s="14"/>
      <c r="K7" s="14"/>
      <c r="L7" s="14" t="s">
        <v>80</v>
      </c>
      <c r="M7" s="14" t="s">
        <v>6</v>
      </c>
      <c r="N7" s="14"/>
      <c r="O7" s="14" t="s">
        <v>76</v>
      </c>
      <c r="P7" s="14"/>
      <c r="Q7" s="14"/>
      <c r="R7" s="14"/>
      <c r="S7" s="14" t="s">
        <v>6</v>
      </c>
      <c r="T7" s="14"/>
      <c r="U7" s="16"/>
    </row>
    <row r="8" spans="2:21" s="9" customFormat="1" ht="13.5" thickBot="1">
      <c r="B8" s="8"/>
      <c r="C8" s="17" t="s">
        <v>8</v>
      </c>
      <c r="D8" s="18" t="s">
        <v>9</v>
      </c>
      <c r="E8" s="19"/>
      <c r="F8" s="18"/>
      <c r="G8" s="18"/>
      <c r="H8" s="18" t="s">
        <v>52</v>
      </c>
      <c r="I8" s="18"/>
      <c r="J8" s="18"/>
      <c r="K8" s="18"/>
      <c r="L8" s="18" t="s">
        <v>10</v>
      </c>
      <c r="M8" s="18" t="s">
        <v>11</v>
      </c>
      <c r="N8" s="19"/>
      <c r="O8" s="18" t="s">
        <v>12</v>
      </c>
      <c r="P8" s="18"/>
      <c r="Q8" s="18"/>
      <c r="R8" s="18"/>
      <c r="S8" s="18" t="s">
        <v>13</v>
      </c>
      <c r="T8" s="19"/>
      <c r="U8" s="16"/>
    </row>
    <row r="9" spans="3:21" s="20" customFormat="1" ht="12.75">
      <c r="C9" s="17" t="s">
        <v>14</v>
      </c>
      <c r="D9" s="21">
        <v>125</v>
      </c>
      <c r="E9" s="22"/>
      <c r="F9" s="21"/>
      <c r="G9" s="21"/>
      <c r="H9" s="21">
        <v>115</v>
      </c>
      <c r="I9" s="21"/>
      <c r="J9" s="21"/>
      <c r="K9" s="21"/>
      <c r="L9" s="21">
        <v>121</v>
      </c>
      <c r="M9" s="21">
        <v>120</v>
      </c>
      <c r="N9" s="22"/>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1000</v>
      </c>
      <c r="F18" s="14" t="s">
        <v>34</v>
      </c>
      <c r="G18" s="14"/>
      <c r="H18" s="14"/>
      <c r="I18" s="14"/>
      <c r="J18" s="29"/>
      <c r="K18" s="14"/>
      <c r="L18" s="14"/>
      <c r="M18" s="14"/>
      <c r="N18" s="14"/>
      <c r="O18" s="29">
        <v>5</v>
      </c>
      <c r="P18" s="14" t="s">
        <v>34</v>
      </c>
      <c r="Q18" s="14"/>
      <c r="R18" s="14"/>
      <c r="S18" s="14"/>
      <c r="T18" s="29">
        <v>1005</v>
      </c>
      <c r="U18" s="14" t="s">
        <v>34</v>
      </c>
      <c r="V18" s="16"/>
    </row>
    <row r="19" spans="2:22" s="9" customFormat="1" ht="12.75">
      <c r="B19" s="17" t="s">
        <v>23</v>
      </c>
      <c r="C19" s="14" t="s">
        <v>24</v>
      </c>
      <c r="D19" s="14">
        <v>0</v>
      </c>
      <c r="E19" s="29"/>
      <c r="F19" s="14"/>
      <c r="G19" s="14"/>
      <c r="H19" s="14"/>
      <c r="I19" s="14"/>
      <c r="J19" s="29"/>
      <c r="K19" s="14"/>
      <c r="L19" s="14"/>
      <c r="M19" s="14"/>
      <c r="N19" s="14"/>
      <c r="O19" s="29"/>
      <c r="P19" s="14"/>
      <c r="Q19" s="14"/>
      <c r="R19" s="14" t="s">
        <v>24</v>
      </c>
      <c r="S19" s="14">
        <v>0</v>
      </c>
      <c r="T19" s="29"/>
      <c r="U19" s="14"/>
      <c r="V19" s="16"/>
    </row>
    <row r="20" spans="2:22" s="9" customFormat="1" ht="25.5">
      <c r="B20" s="17"/>
      <c r="C20" s="14"/>
      <c r="D20" s="14"/>
      <c r="E20" s="29">
        <v>0</v>
      </c>
      <c r="F20" s="14" t="s">
        <v>81</v>
      </c>
      <c r="G20" s="14"/>
      <c r="H20" s="14"/>
      <c r="I20" s="14"/>
      <c r="J20" s="29"/>
      <c r="K20" s="14"/>
      <c r="L20" s="14"/>
      <c r="M20" s="14"/>
      <c r="N20" s="14"/>
      <c r="O20" s="29">
        <f>1*(121-120)</f>
        <v>1</v>
      </c>
      <c r="P20" s="14" t="s">
        <v>81</v>
      </c>
      <c r="Q20" s="14"/>
      <c r="R20" s="14"/>
      <c r="S20" s="14"/>
      <c r="T20" s="29">
        <v>1</v>
      </c>
      <c r="U20" s="14" t="s">
        <v>81</v>
      </c>
      <c r="V20" s="16"/>
    </row>
    <row r="21" spans="2:22" s="9" customFormat="1" ht="25.5">
      <c r="B21" s="17"/>
      <c r="C21" s="33" t="s">
        <v>77</v>
      </c>
      <c r="D21" s="14">
        <v>0</v>
      </c>
      <c r="E21" s="29"/>
      <c r="F21" s="14"/>
      <c r="G21" s="14"/>
      <c r="H21" s="33" t="s">
        <v>77</v>
      </c>
      <c r="I21" s="14">
        <v>-6</v>
      </c>
      <c r="J21" s="29"/>
      <c r="K21" s="14"/>
      <c r="L21" s="14"/>
      <c r="M21" s="33" t="s">
        <v>77</v>
      </c>
      <c r="N21" s="14">
        <f>1*(121-115)</f>
        <v>6</v>
      </c>
      <c r="O21" s="29"/>
      <c r="P21" s="14"/>
      <c r="Q21" s="14"/>
      <c r="R21" s="33" t="s">
        <v>77</v>
      </c>
      <c r="S21" s="33">
        <v>0</v>
      </c>
      <c r="T21" s="29"/>
      <c r="U21" s="14"/>
      <c r="V21" s="16"/>
    </row>
    <row r="22" spans="2:22" s="9" customFormat="1" ht="25.5">
      <c r="B22" s="17"/>
      <c r="C22" s="33" t="s">
        <v>55</v>
      </c>
      <c r="D22" s="33">
        <v>0</v>
      </c>
      <c r="E22" s="29"/>
      <c r="F22" s="14"/>
      <c r="G22" s="14"/>
      <c r="H22" s="33" t="s">
        <v>55</v>
      </c>
      <c r="I22" s="14">
        <v>6</v>
      </c>
      <c r="J22" s="29"/>
      <c r="K22" s="14"/>
      <c r="L22" s="14"/>
      <c r="M22" s="33"/>
      <c r="N22" s="14"/>
      <c r="O22" s="29"/>
      <c r="P22" s="14"/>
      <c r="Q22" s="14"/>
      <c r="R22" s="33" t="s">
        <v>55</v>
      </c>
      <c r="S22" s="33">
        <v>6</v>
      </c>
      <c r="T22" s="29"/>
      <c r="U22" s="14"/>
      <c r="V22" s="16"/>
    </row>
    <row r="23" spans="2:22" s="9" customFormat="1" ht="13.5" thickBot="1">
      <c r="B23" s="13"/>
      <c r="C23" s="31"/>
      <c r="D23" s="31">
        <f>SUM(D17:D22)</f>
        <v>1000</v>
      </c>
      <c r="E23" s="32">
        <f>SUM(E17:E22)</f>
        <v>1000</v>
      </c>
      <c r="F23" s="31"/>
      <c r="G23" s="14"/>
      <c r="H23" s="31"/>
      <c r="I23" s="31">
        <f>SUM(I17:I22)</f>
        <v>0</v>
      </c>
      <c r="J23" s="32">
        <f>SUM(J17:J22)</f>
        <v>0</v>
      </c>
      <c r="K23" s="31"/>
      <c r="L23" s="14"/>
      <c r="M23" s="31"/>
      <c r="N23" s="31">
        <f>SUM(N17:N22)</f>
        <v>6</v>
      </c>
      <c r="O23" s="32">
        <f>SUM(O17:O22)</f>
        <v>6</v>
      </c>
      <c r="P23" s="31"/>
      <c r="Q23" s="14"/>
      <c r="R23" s="31"/>
      <c r="S23" s="31">
        <f>SUM(S17:S22)</f>
        <v>1006</v>
      </c>
      <c r="T23" s="32">
        <f>SUM(T17:T22)</f>
        <v>1006</v>
      </c>
      <c r="U23" s="31"/>
      <c r="V23" s="16"/>
    </row>
    <row r="24" spans="2:22" s="9" customFormat="1" ht="13.5" thickTop="1">
      <c r="B24" s="13"/>
      <c r="C24" s="14"/>
      <c r="D24" s="14"/>
      <c r="E24" s="14"/>
      <c r="F24" s="14"/>
      <c r="G24" s="14"/>
      <c r="H24" s="14"/>
      <c r="I24" s="14"/>
      <c r="J24" s="14"/>
      <c r="K24" s="14"/>
      <c r="L24" s="14"/>
      <c r="M24" s="14"/>
      <c r="N24" s="14"/>
      <c r="O24" s="14"/>
      <c r="P24" s="14"/>
      <c r="Q24" s="14"/>
      <c r="R24" s="14"/>
      <c r="S24" s="14"/>
      <c r="T24" s="14"/>
      <c r="U24" s="14"/>
      <c r="V24" s="16"/>
    </row>
    <row r="25" spans="2:22" s="9" customFormat="1" ht="12.75">
      <c r="B25" s="38" t="s">
        <v>62</v>
      </c>
      <c r="C25" s="40"/>
      <c r="D25" s="40"/>
      <c r="E25" s="14"/>
      <c r="F25" s="14"/>
      <c r="G25" s="14"/>
      <c r="H25" s="34" t="s">
        <v>24</v>
      </c>
      <c r="I25" s="34">
        <f>1*121</f>
        <v>121</v>
      </c>
      <c r="J25" s="35"/>
      <c r="K25" s="34"/>
      <c r="L25" s="14"/>
      <c r="M25" s="14"/>
      <c r="N25" s="14"/>
      <c r="O25" s="14"/>
      <c r="P25" s="14"/>
      <c r="Q25" s="14"/>
      <c r="R25" s="14"/>
      <c r="S25" s="14"/>
      <c r="T25" s="14"/>
      <c r="U25" s="14"/>
      <c r="V25" s="16"/>
    </row>
    <row r="26" spans="2:22" s="9" customFormat="1" ht="13.5" thickBot="1">
      <c r="B26" s="24"/>
      <c r="C26" s="18"/>
      <c r="D26" s="18"/>
      <c r="E26" s="18"/>
      <c r="F26" s="18"/>
      <c r="G26" s="18"/>
      <c r="H26" s="18"/>
      <c r="I26" s="18"/>
      <c r="J26" s="18"/>
      <c r="K26" s="18"/>
      <c r="L26" s="18"/>
      <c r="M26" s="18"/>
      <c r="N26" s="18"/>
      <c r="O26" s="18"/>
      <c r="P26" s="18"/>
      <c r="Q26" s="18"/>
      <c r="R26" s="18"/>
      <c r="S26" s="18"/>
      <c r="T26" s="18"/>
      <c r="U26" s="18"/>
      <c r="V26" s="25"/>
    </row>
    <row r="27" spans="2:22" s="9" customFormat="1" ht="12.75">
      <c r="B27" s="17"/>
      <c r="C27" s="14"/>
      <c r="D27" s="14"/>
      <c r="E27" s="14"/>
      <c r="F27" s="14"/>
      <c r="G27" s="14"/>
      <c r="H27" s="14"/>
      <c r="I27" s="14"/>
      <c r="J27" s="14"/>
      <c r="K27" s="14"/>
      <c r="L27" s="14"/>
      <c r="M27" s="14"/>
      <c r="N27" s="14"/>
      <c r="O27" s="14"/>
      <c r="P27" s="14"/>
      <c r="Q27" s="14"/>
      <c r="R27" s="14"/>
      <c r="S27" s="14"/>
      <c r="T27" s="14"/>
      <c r="U27" s="14"/>
      <c r="V27" s="16"/>
    </row>
    <row r="28" spans="2:22" s="9" customFormat="1" ht="12.75">
      <c r="B28" s="13" t="s">
        <v>25</v>
      </c>
      <c r="C28" s="14"/>
      <c r="D28" s="14"/>
      <c r="E28" s="14"/>
      <c r="F28" s="14"/>
      <c r="G28" s="14"/>
      <c r="H28" s="14"/>
      <c r="I28" s="14"/>
      <c r="J28" s="14"/>
      <c r="K28" s="14"/>
      <c r="L28" s="14"/>
      <c r="M28" s="14"/>
      <c r="N28" s="14"/>
      <c r="O28" s="14"/>
      <c r="P28" s="14"/>
      <c r="Q28" s="14"/>
      <c r="R28" s="14"/>
      <c r="S28" s="14"/>
      <c r="T28" s="14"/>
      <c r="U28" s="14"/>
      <c r="V28" s="16"/>
    </row>
    <row r="29" spans="2:22" s="9" customFormat="1" ht="13.5" thickBot="1">
      <c r="B29" s="13"/>
      <c r="C29" s="18"/>
      <c r="D29" s="18" t="s">
        <v>17</v>
      </c>
      <c r="E29" s="27" t="s">
        <v>18</v>
      </c>
      <c r="F29" s="18" t="s">
        <v>19</v>
      </c>
      <c r="G29" s="14"/>
      <c r="H29" s="18"/>
      <c r="I29" s="18" t="s">
        <v>17</v>
      </c>
      <c r="J29" s="27" t="s">
        <v>20</v>
      </c>
      <c r="K29" s="18" t="s">
        <v>19</v>
      </c>
      <c r="L29" s="14"/>
      <c r="M29" s="18"/>
      <c r="N29" s="18" t="s">
        <v>17</v>
      </c>
      <c r="O29" s="27" t="s">
        <v>37</v>
      </c>
      <c r="P29" s="18" t="s">
        <v>19</v>
      </c>
      <c r="Q29" s="14"/>
      <c r="R29" s="18"/>
      <c r="S29" s="18" t="s">
        <v>17</v>
      </c>
      <c r="T29" s="27" t="s">
        <v>21</v>
      </c>
      <c r="U29" s="18" t="s">
        <v>19</v>
      </c>
      <c r="V29" s="16"/>
    </row>
    <row r="30" spans="2:22" s="9" customFormat="1" ht="12.75">
      <c r="B30" s="13"/>
      <c r="C30" s="14" t="s">
        <v>22</v>
      </c>
      <c r="D30" s="14">
        <v>1000</v>
      </c>
      <c r="E30" s="28"/>
      <c r="F30" s="14"/>
      <c r="G30" s="14"/>
      <c r="H30" s="14" t="s">
        <v>22</v>
      </c>
      <c r="I30" s="14">
        <v>-115</v>
      </c>
      <c r="J30" s="28"/>
      <c r="K30" s="14"/>
      <c r="L30" s="14"/>
      <c r="M30" s="14"/>
      <c r="N30" s="14"/>
      <c r="O30" s="28"/>
      <c r="P30" s="14"/>
      <c r="Q30" s="14"/>
      <c r="R30" s="14" t="s">
        <v>22</v>
      </c>
      <c r="S30" s="14">
        <f>1000-115</f>
        <v>885</v>
      </c>
      <c r="T30" s="28"/>
      <c r="U30" s="14"/>
      <c r="V30" s="16"/>
    </row>
    <row r="31" spans="2:22" s="9" customFormat="1" ht="12.75">
      <c r="B31" s="13"/>
      <c r="C31" s="14"/>
      <c r="D31" s="14"/>
      <c r="E31" s="29">
        <v>1005</v>
      </c>
      <c r="F31" s="14" t="s">
        <v>34</v>
      </c>
      <c r="G31" s="14"/>
      <c r="H31" s="14"/>
      <c r="I31" s="14"/>
      <c r="J31" s="29"/>
      <c r="K31" s="14"/>
      <c r="L31" s="14"/>
      <c r="M31" s="14"/>
      <c r="N31" s="14"/>
      <c r="O31" s="29">
        <v>5</v>
      </c>
      <c r="P31" s="14" t="s">
        <v>34</v>
      </c>
      <c r="Q31" s="14"/>
      <c r="R31" s="14"/>
      <c r="S31" s="14"/>
      <c r="T31" s="29">
        <f>1005+5</f>
        <v>1010</v>
      </c>
      <c r="U31" s="14" t="s">
        <v>34</v>
      </c>
      <c r="V31" s="16"/>
    </row>
    <row r="32" spans="2:22" s="9" customFormat="1" ht="12.75">
      <c r="B32" s="17" t="s">
        <v>23</v>
      </c>
      <c r="C32" s="14" t="s">
        <v>24</v>
      </c>
      <c r="D32" s="14">
        <v>0</v>
      </c>
      <c r="E32" s="29"/>
      <c r="F32" s="14"/>
      <c r="G32" s="14"/>
      <c r="H32" s="14" t="s">
        <v>24</v>
      </c>
      <c r="I32" s="14">
        <f>1*121</f>
        <v>121</v>
      </c>
      <c r="J32" s="29"/>
      <c r="K32" s="14"/>
      <c r="L32" s="15"/>
      <c r="M32" s="14" t="s">
        <v>24</v>
      </c>
      <c r="N32" s="14">
        <f>1*(125-121)</f>
        <v>4</v>
      </c>
      <c r="O32" s="29"/>
      <c r="P32" s="14"/>
      <c r="Q32" s="14"/>
      <c r="R32" s="14" t="s">
        <v>24</v>
      </c>
      <c r="S32" s="14">
        <f>1*125</f>
        <v>125</v>
      </c>
      <c r="T32" s="29"/>
      <c r="U32" s="14"/>
      <c r="V32" s="16"/>
    </row>
    <row r="33" spans="2:22" s="9" customFormat="1" ht="25.5">
      <c r="B33" s="17"/>
      <c r="D33" s="14"/>
      <c r="E33" s="29">
        <v>1</v>
      </c>
      <c r="F33" s="14" t="s">
        <v>81</v>
      </c>
      <c r="G33" s="14"/>
      <c r="H33" s="14"/>
      <c r="I33" s="14"/>
      <c r="J33" s="29"/>
      <c r="K33" s="14"/>
      <c r="L33" s="14"/>
      <c r="N33" s="14"/>
      <c r="O33" s="29">
        <v>-1</v>
      </c>
      <c r="P33" s="14" t="s">
        <v>81</v>
      </c>
      <c r="Q33" s="14"/>
      <c r="S33" s="14"/>
      <c r="T33" s="29">
        <v>0</v>
      </c>
      <c r="U33" s="14" t="s">
        <v>81</v>
      </c>
      <c r="V33" s="16"/>
    </row>
    <row r="34" spans="2:22" s="9" customFormat="1" ht="25.5">
      <c r="B34" s="17"/>
      <c r="C34" s="33" t="s">
        <v>77</v>
      </c>
      <c r="D34" s="33">
        <v>0</v>
      </c>
      <c r="E34" s="29"/>
      <c r="F34" s="14"/>
      <c r="G34" s="14"/>
      <c r="H34" s="33"/>
      <c r="I34" s="33"/>
      <c r="J34" s="29"/>
      <c r="K34" s="14"/>
      <c r="L34" s="14"/>
      <c r="M34" s="33"/>
      <c r="N34" s="14"/>
      <c r="O34" s="29"/>
      <c r="P34" s="33"/>
      <c r="Q34" s="14"/>
      <c r="R34" s="33" t="s">
        <v>53</v>
      </c>
      <c r="S34" s="33">
        <v>0</v>
      </c>
      <c r="T34" s="29"/>
      <c r="U34" s="14"/>
      <c r="V34" s="16"/>
    </row>
    <row r="35" spans="2:22" s="9" customFormat="1" ht="25.5">
      <c r="B35" s="17"/>
      <c r="C35" s="33" t="s">
        <v>55</v>
      </c>
      <c r="D35" s="33">
        <v>6</v>
      </c>
      <c r="E35" s="29"/>
      <c r="F35" s="14"/>
      <c r="G35" s="14"/>
      <c r="H35" s="33" t="s">
        <v>55</v>
      </c>
      <c r="I35" s="14">
        <v>-6</v>
      </c>
      <c r="J35" s="29"/>
      <c r="K35" s="14"/>
      <c r="L35" s="14"/>
      <c r="M35" s="33"/>
      <c r="N35" s="14"/>
      <c r="O35" s="29"/>
      <c r="P35" s="14"/>
      <c r="Q35" s="14"/>
      <c r="R35" s="33" t="s">
        <v>55</v>
      </c>
      <c r="S35" s="33">
        <v>0</v>
      </c>
      <c r="T35" s="29"/>
      <c r="U35" s="14"/>
      <c r="V35" s="16"/>
    </row>
    <row r="36" spans="2:22" s="9" customFormat="1" ht="13.5" thickBot="1">
      <c r="B36" s="13"/>
      <c r="C36" s="31"/>
      <c r="D36" s="31">
        <f>SUM(D30:D35)</f>
        <v>1006</v>
      </c>
      <c r="E36" s="32">
        <f>SUM(E30:E35)</f>
        <v>1006</v>
      </c>
      <c r="F36" s="31"/>
      <c r="G36" s="14"/>
      <c r="H36" s="31"/>
      <c r="I36" s="31">
        <f>SUM(I30:I35)</f>
        <v>0</v>
      </c>
      <c r="J36" s="32">
        <f>SUM(J30:J35)</f>
        <v>0</v>
      </c>
      <c r="K36" s="31"/>
      <c r="L36" s="14"/>
      <c r="M36" s="31"/>
      <c r="N36" s="31">
        <f>SUM(N30:N35)</f>
        <v>4</v>
      </c>
      <c r="O36" s="32">
        <f>SUM(O30:O35)</f>
        <v>4</v>
      </c>
      <c r="P36" s="31"/>
      <c r="Q36" s="14"/>
      <c r="R36" s="31"/>
      <c r="S36" s="31">
        <f>SUM(S30:S35)</f>
        <v>1010</v>
      </c>
      <c r="T36" s="32">
        <f>SUM(T30:T35)</f>
        <v>1010</v>
      </c>
      <c r="U36" s="31"/>
      <c r="V36" s="16"/>
    </row>
    <row r="37" spans="2:22" s="9" customFormat="1" ht="14.25" thickBot="1" thickTop="1">
      <c r="B37" s="36"/>
      <c r="C37" s="18"/>
      <c r="D37" s="18"/>
      <c r="E37" s="18"/>
      <c r="F37" s="18"/>
      <c r="G37" s="18"/>
      <c r="H37" s="18"/>
      <c r="I37" s="18"/>
      <c r="J37" s="18"/>
      <c r="K37" s="18"/>
      <c r="L37" s="18"/>
      <c r="M37" s="18"/>
      <c r="N37" s="18"/>
      <c r="O37" s="18"/>
      <c r="P37" s="18"/>
      <c r="Q37" s="18"/>
      <c r="R37" s="18"/>
      <c r="S37" s="18"/>
      <c r="T37" s="18"/>
      <c r="U37" s="18"/>
      <c r="V37" s="25"/>
    </row>
    <row r="38" spans="2:22" s="9" customFormat="1" ht="12.75">
      <c r="B38" s="15"/>
      <c r="C38" s="14"/>
      <c r="D38" s="14"/>
      <c r="E38" s="14"/>
      <c r="F38" s="14"/>
      <c r="G38" s="14"/>
      <c r="H38" s="14"/>
      <c r="I38" s="14"/>
      <c r="J38" s="14"/>
      <c r="K38" s="14"/>
      <c r="L38" s="14"/>
      <c r="M38" s="14"/>
      <c r="N38" s="14"/>
      <c r="O38" s="14"/>
      <c r="P38" s="14"/>
      <c r="Q38" s="14"/>
      <c r="R38" s="14"/>
      <c r="S38" s="14"/>
      <c r="T38" s="14"/>
      <c r="U38" s="14"/>
      <c r="V38" s="14"/>
    </row>
    <row r="39" spans="2:22" s="9" customFormat="1" ht="12.75">
      <c r="B39" s="15"/>
      <c r="C39" s="14"/>
      <c r="D39" s="14"/>
      <c r="E39" s="14"/>
      <c r="F39" s="14"/>
      <c r="G39" s="14"/>
      <c r="H39" s="14"/>
      <c r="I39" s="14"/>
      <c r="J39" s="14"/>
      <c r="K39" s="14"/>
      <c r="L39" s="14"/>
      <c r="M39" s="14"/>
      <c r="N39" s="14"/>
      <c r="O39" s="14"/>
      <c r="P39" s="14"/>
      <c r="Q39" s="14"/>
      <c r="R39" s="14"/>
      <c r="S39" s="14"/>
      <c r="T39" s="14"/>
      <c r="U39" s="14"/>
      <c r="V39" s="14"/>
    </row>
    <row r="40" s="9" customFormat="1" ht="13.5" thickBot="1">
      <c r="B40" s="45" t="s">
        <v>63</v>
      </c>
    </row>
    <row r="41" spans="2:22" s="9" customFormat="1" ht="12.75">
      <c r="B41" s="46"/>
      <c r="C41" s="11"/>
      <c r="D41" s="11"/>
      <c r="E41" s="11"/>
      <c r="F41" s="11"/>
      <c r="G41" s="11"/>
      <c r="H41" s="11"/>
      <c r="I41" s="11"/>
      <c r="J41" s="11"/>
      <c r="K41" s="11"/>
      <c r="L41" s="11"/>
      <c r="M41" s="11"/>
      <c r="N41" s="11"/>
      <c r="O41" s="11"/>
      <c r="P41" s="11"/>
      <c r="Q41" s="11"/>
      <c r="R41" s="11"/>
      <c r="S41" s="11"/>
      <c r="T41" s="11"/>
      <c r="U41" s="11"/>
      <c r="V41" s="12"/>
    </row>
    <row r="42" spans="2:22" s="9" customFormat="1" ht="12.75">
      <c r="B42" s="13" t="s">
        <v>16</v>
      </c>
      <c r="C42" s="14"/>
      <c r="D42" s="14"/>
      <c r="E42" s="14"/>
      <c r="F42" s="14"/>
      <c r="G42" s="14"/>
      <c r="H42" s="14"/>
      <c r="I42" s="14"/>
      <c r="J42" s="14"/>
      <c r="K42" s="14"/>
      <c r="L42" s="14"/>
      <c r="M42" s="14"/>
      <c r="N42" s="14"/>
      <c r="O42" s="14"/>
      <c r="P42" s="14"/>
      <c r="Q42" s="14"/>
      <c r="R42" s="14"/>
      <c r="S42" s="14"/>
      <c r="T42" s="14"/>
      <c r="U42" s="14"/>
      <c r="V42" s="16"/>
    </row>
    <row r="43" spans="2:22" s="9" customFormat="1" ht="13.5" thickBot="1">
      <c r="B43" s="13"/>
      <c r="C43" s="18"/>
      <c r="D43" s="18" t="s">
        <v>17</v>
      </c>
      <c r="E43" s="27" t="s">
        <v>18</v>
      </c>
      <c r="F43" s="18" t="s">
        <v>19</v>
      </c>
      <c r="G43" s="14"/>
      <c r="H43" s="18"/>
      <c r="I43" s="18" t="s">
        <v>17</v>
      </c>
      <c r="J43" s="27" t="s">
        <v>20</v>
      </c>
      <c r="K43" s="18" t="s">
        <v>19</v>
      </c>
      <c r="L43" s="14"/>
      <c r="M43" s="18"/>
      <c r="N43" s="18" t="s">
        <v>17</v>
      </c>
      <c r="O43" s="27" t="s">
        <v>37</v>
      </c>
      <c r="P43" s="18" t="s">
        <v>19</v>
      </c>
      <c r="Q43" s="14"/>
      <c r="R43" s="18"/>
      <c r="S43" s="18" t="s">
        <v>17</v>
      </c>
      <c r="T43" s="27" t="s">
        <v>21</v>
      </c>
      <c r="U43" s="18" t="s">
        <v>19</v>
      </c>
      <c r="V43" s="16"/>
    </row>
    <row r="44" spans="2:22" s="9" customFormat="1" ht="12.75">
      <c r="B44" s="13"/>
      <c r="C44" s="14" t="s">
        <v>22</v>
      </c>
      <c r="D44" s="14">
        <v>1000</v>
      </c>
      <c r="E44" s="28"/>
      <c r="F44" s="14"/>
      <c r="G44" s="14"/>
      <c r="H44" s="14"/>
      <c r="I44" s="14"/>
      <c r="J44" s="28"/>
      <c r="K44" s="14"/>
      <c r="L44" s="14"/>
      <c r="M44" s="14"/>
      <c r="N44" s="14"/>
      <c r="O44" s="28"/>
      <c r="P44" s="14"/>
      <c r="Q44" s="14"/>
      <c r="R44" s="14" t="s">
        <v>22</v>
      </c>
      <c r="S44" s="14">
        <v>1000</v>
      </c>
      <c r="T44" s="28"/>
      <c r="U44" s="14"/>
      <c r="V44" s="16"/>
    </row>
    <row r="45" spans="2:22" s="9" customFormat="1" ht="12.75">
      <c r="B45" s="13"/>
      <c r="C45" s="14"/>
      <c r="D45" s="14"/>
      <c r="E45" s="29">
        <v>1000</v>
      </c>
      <c r="F45" s="14" t="s">
        <v>34</v>
      </c>
      <c r="G45" s="14"/>
      <c r="H45" s="14"/>
      <c r="I45" s="14"/>
      <c r="J45" s="29"/>
      <c r="K45" s="14"/>
      <c r="L45" s="14"/>
      <c r="M45" s="14"/>
      <c r="N45" s="14"/>
      <c r="O45" s="29">
        <v>5</v>
      </c>
      <c r="P45" s="14" t="s">
        <v>34</v>
      </c>
      <c r="Q45" s="14"/>
      <c r="R45" s="14"/>
      <c r="S45" s="14"/>
      <c r="T45" s="29">
        <f>1000+5</f>
        <v>1005</v>
      </c>
      <c r="U45" s="14" t="s">
        <v>34</v>
      </c>
      <c r="V45" s="16"/>
    </row>
    <row r="46" spans="2:22" s="9" customFormat="1" ht="12.75">
      <c r="B46" s="47" t="s">
        <v>64</v>
      </c>
      <c r="C46" s="14" t="s">
        <v>24</v>
      </c>
      <c r="D46" s="14">
        <v>0</v>
      </c>
      <c r="E46" s="29"/>
      <c r="F46" s="14"/>
      <c r="G46" s="14"/>
      <c r="H46" s="14" t="s">
        <v>24</v>
      </c>
      <c r="I46" s="14">
        <f>1*121</f>
        <v>121</v>
      </c>
      <c r="J46" s="29"/>
      <c r="K46" s="14"/>
      <c r="L46" s="14"/>
      <c r="M46" s="14" t="s">
        <v>24</v>
      </c>
      <c r="N46" s="14">
        <f>1*(120-121)</f>
        <v>-1</v>
      </c>
      <c r="O46" s="29"/>
      <c r="P46" s="14"/>
      <c r="Q46" s="14"/>
      <c r="R46" s="14" t="s">
        <v>24</v>
      </c>
      <c r="S46" s="14">
        <f>1*120</f>
        <v>120</v>
      </c>
      <c r="T46" s="29"/>
      <c r="U46" s="14"/>
      <c r="V46" s="16"/>
    </row>
    <row r="47" spans="2:22" s="9" customFormat="1" ht="25.5">
      <c r="B47" s="17"/>
      <c r="C47" s="33" t="s">
        <v>77</v>
      </c>
      <c r="D47" s="33">
        <v>0</v>
      </c>
      <c r="E47" s="29"/>
      <c r="F47" s="14"/>
      <c r="G47" s="14"/>
      <c r="H47" s="33" t="s">
        <v>77</v>
      </c>
      <c r="I47" s="14">
        <v>-6</v>
      </c>
      <c r="J47" s="29"/>
      <c r="K47" s="14"/>
      <c r="L47" s="14"/>
      <c r="M47" s="33" t="s">
        <v>77</v>
      </c>
      <c r="N47" s="14">
        <f>1*(121-115)</f>
        <v>6</v>
      </c>
      <c r="O47" s="29"/>
      <c r="P47" s="14"/>
      <c r="Q47" s="14"/>
      <c r="R47" s="33" t="s">
        <v>77</v>
      </c>
      <c r="S47" s="33">
        <v>0</v>
      </c>
      <c r="T47" s="29"/>
      <c r="U47" s="14"/>
      <c r="V47" s="16"/>
    </row>
    <row r="48" spans="2:22" s="9" customFormat="1" ht="25.5">
      <c r="B48" s="17"/>
      <c r="C48" s="14" t="s">
        <v>36</v>
      </c>
      <c r="D48" s="14">
        <v>0</v>
      </c>
      <c r="E48" s="29">
        <v>0</v>
      </c>
      <c r="F48" s="14" t="s">
        <v>35</v>
      </c>
      <c r="G48" s="14"/>
      <c r="H48" s="14" t="s">
        <v>36</v>
      </c>
      <c r="I48" s="14">
        <v>6</v>
      </c>
      <c r="J48" s="29">
        <v>121</v>
      </c>
      <c r="K48" s="14" t="s">
        <v>35</v>
      </c>
      <c r="L48" s="14"/>
      <c r="M48" s="14"/>
      <c r="N48" s="14"/>
      <c r="O48" s="29"/>
      <c r="P48" s="14"/>
      <c r="Q48" s="14"/>
      <c r="R48" s="14" t="s">
        <v>36</v>
      </c>
      <c r="S48" s="14">
        <v>6</v>
      </c>
      <c r="T48" s="29">
        <v>121</v>
      </c>
      <c r="U48" s="14" t="s">
        <v>35</v>
      </c>
      <c r="V48" s="16"/>
    </row>
    <row r="49" spans="2:22" s="9" customFormat="1" ht="13.5" thickBot="1">
      <c r="B49" s="13"/>
      <c r="C49" s="31"/>
      <c r="D49" s="31">
        <f>SUM(D43:D48)</f>
        <v>1000</v>
      </c>
      <c r="E49" s="32">
        <f>SUM(E43:E48)</f>
        <v>1000</v>
      </c>
      <c r="F49" s="31"/>
      <c r="G49" s="14"/>
      <c r="H49" s="31"/>
      <c r="I49" s="31">
        <f>SUM(I43:I48)</f>
        <v>121</v>
      </c>
      <c r="J49" s="32">
        <f>SUM(J43:J48)</f>
        <v>121</v>
      </c>
      <c r="K49" s="31"/>
      <c r="L49" s="14"/>
      <c r="M49" s="31"/>
      <c r="N49" s="31">
        <f>SUM(N43:N48)</f>
        <v>5</v>
      </c>
      <c r="O49" s="32">
        <f>SUM(O43:O48)</f>
        <v>5</v>
      </c>
      <c r="P49" s="31"/>
      <c r="Q49" s="14"/>
      <c r="R49" s="31"/>
      <c r="S49" s="31">
        <f>SUM(S43:S48)</f>
        <v>1126</v>
      </c>
      <c r="T49" s="32">
        <f>SUM(T43:T48)</f>
        <v>1126</v>
      </c>
      <c r="U49" s="31"/>
      <c r="V49" s="16"/>
    </row>
    <row r="50" spans="2:22" s="9" customFormat="1" ht="14.25" thickBot="1" thickTop="1">
      <c r="B50" s="36"/>
      <c r="C50" s="18"/>
      <c r="D50" s="18"/>
      <c r="E50" s="18"/>
      <c r="F50" s="18"/>
      <c r="G50" s="18"/>
      <c r="H50" s="18"/>
      <c r="I50" s="18"/>
      <c r="J50" s="18"/>
      <c r="K50" s="18"/>
      <c r="L50" s="18"/>
      <c r="M50" s="18"/>
      <c r="N50" s="18"/>
      <c r="O50" s="18"/>
      <c r="P50" s="18"/>
      <c r="Q50" s="18"/>
      <c r="R50" s="18"/>
      <c r="S50" s="18"/>
      <c r="T50" s="18"/>
      <c r="U50" s="18"/>
      <c r="V50" s="25"/>
    </row>
    <row r="51" spans="2:22" s="9" customFormat="1" ht="12.75">
      <c r="B51" s="13"/>
      <c r="C51" s="14"/>
      <c r="D51" s="14"/>
      <c r="E51" s="14"/>
      <c r="F51" s="14"/>
      <c r="G51" s="14"/>
      <c r="H51" s="14"/>
      <c r="I51" s="14"/>
      <c r="J51" s="14"/>
      <c r="K51" s="14"/>
      <c r="L51" s="14"/>
      <c r="M51" s="14"/>
      <c r="N51" s="14"/>
      <c r="O51" s="14"/>
      <c r="P51" s="14"/>
      <c r="Q51" s="14"/>
      <c r="R51" s="14"/>
      <c r="S51" s="14"/>
      <c r="T51" s="14"/>
      <c r="U51" s="14"/>
      <c r="V51" s="16"/>
    </row>
    <row r="52" spans="2:22" s="9" customFormat="1" ht="12.75">
      <c r="B52" s="13" t="s">
        <v>25</v>
      </c>
      <c r="C52" s="14"/>
      <c r="D52" s="14"/>
      <c r="E52" s="14"/>
      <c r="F52" s="14"/>
      <c r="G52" s="14"/>
      <c r="H52" s="14"/>
      <c r="I52" s="14"/>
      <c r="J52" s="14"/>
      <c r="K52" s="14"/>
      <c r="L52" s="14"/>
      <c r="M52" s="14"/>
      <c r="N52" s="14"/>
      <c r="O52" s="14"/>
      <c r="P52" s="14"/>
      <c r="Q52" s="14"/>
      <c r="R52" s="14"/>
      <c r="S52" s="14"/>
      <c r="T52" s="14"/>
      <c r="U52" s="14"/>
      <c r="V52" s="16"/>
    </row>
    <row r="53" spans="2:22" s="9" customFormat="1" ht="13.5" thickBot="1">
      <c r="B53" s="13"/>
      <c r="C53" s="18"/>
      <c r="D53" s="18" t="s">
        <v>17</v>
      </c>
      <c r="E53" s="27" t="s">
        <v>18</v>
      </c>
      <c r="F53" s="18" t="s">
        <v>19</v>
      </c>
      <c r="G53" s="14"/>
      <c r="H53" s="18"/>
      <c r="I53" s="18" t="s">
        <v>17</v>
      </c>
      <c r="J53" s="27" t="s">
        <v>20</v>
      </c>
      <c r="K53" s="18" t="s">
        <v>19</v>
      </c>
      <c r="L53" s="14"/>
      <c r="M53" s="18"/>
      <c r="N53" s="18" t="s">
        <v>17</v>
      </c>
      <c r="O53" s="27" t="s">
        <v>37</v>
      </c>
      <c r="P53" s="18" t="s">
        <v>19</v>
      </c>
      <c r="Q53" s="14"/>
      <c r="R53" s="18"/>
      <c r="S53" s="18" t="s">
        <v>17</v>
      </c>
      <c r="T53" s="27" t="s">
        <v>21</v>
      </c>
      <c r="U53" s="18" t="s">
        <v>19</v>
      </c>
      <c r="V53" s="16"/>
    </row>
    <row r="54" spans="2:22" s="9" customFormat="1" ht="12.75">
      <c r="B54" s="13"/>
      <c r="C54" s="14" t="s">
        <v>22</v>
      </c>
      <c r="D54" s="14">
        <v>1000</v>
      </c>
      <c r="E54" s="28"/>
      <c r="F54" s="14"/>
      <c r="G54" s="14"/>
      <c r="H54" s="14" t="s">
        <v>22</v>
      </c>
      <c r="I54" s="14">
        <v>-115</v>
      </c>
      <c r="J54" s="28"/>
      <c r="K54" s="14"/>
      <c r="L54" s="14"/>
      <c r="M54" s="14"/>
      <c r="N54" s="14"/>
      <c r="O54" s="28"/>
      <c r="P54" s="14"/>
      <c r="Q54" s="14"/>
      <c r="R54" s="14" t="s">
        <v>22</v>
      </c>
      <c r="S54" s="14">
        <f>1000-115</f>
        <v>885</v>
      </c>
      <c r="T54" s="28"/>
      <c r="U54" s="14"/>
      <c r="V54" s="16"/>
    </row>
    <row r="55" spans="2:22" s="9" customFormat="1" ht="12.75">
      <c r="B55" s="13"/>
      <c r="C55" s="14"/>
      <c r="D55" s="14"/>
      <c r="E55" s="29">
        <f>1000+5</f>
        <v>1005</v>
      </c>
      <c r="F55" s="14" t="s">
        <v>34</v>
      </c>
      <c r="G55" s="14"/>
      <c r="H55" s="14"/>
      <c r="I55" s="14"/>
      <c r="J55" s="29"/>
      <c r="K55" s="14"/>
      <c r="L55" s="14"/>
      <c r="M55" s="14"/>
      <c r="N55" s="14"/>
      <c r="O55" s="29">
        <v>5</v>
      </c>
      <c r="P55" s="14" t="s">
        <v>34</v>
      </c>
      <c r="Q55" s="14"/>
      <c r="R55" s="14"/>
      <c r="S55" s="14"/>
      <c r="T55" s="29">
        <f>1005+5</f>
        <v>1010</v>
      </c>
      <c r="U55" s="14" t="s">
        <v>34</v>
      </c>
      <c r="V55" s="16"/>
    </row>
    <row r="56" spans="2:22" s="9" customFormat="1" ht="12.75">
      <c r="B56" s="47" t="s">
        <v>64</v>
      </c>
      <c r="C56" s="14" t="s">
        <v>24</v>
      </c>
      <c r="D56" s="14">
        <f>1*120</f>
        <v>120</v>
      </c>
      <c r="E56" s="29"/>
      <c r="F56" s="14"/>
      <c r="G56" s="14"/>
      <c r="H56" s="14"/>
      <c r="I56" s="14"/>
      <c r="J56" s="29"/>
      <c r="K56" s="14"/>
      <c r="L56" s="14"/>
      <c r="M56" s="14" t="s">
        <v>24</v>
      </c>
      <c r="N56" s="14">
        <f>1*(125-120)</f>
        <v>5</v>
      </c>
      <c r="O56" s="29"/>
      <c r="P56" s="14"/>
      <c r="Q56" s="14"/>
      <c r="R56" s="14" t="s">
        <v>24</v>
      </c>
      <c r="S56" s="14">
        <f>1*125</f>
        <v>125</v>
      </c>
      <c r="T56" s="29"/>
      <c r="U56" s="14"/>
      <c r="V56" s="16"/>
    </row>
    <row r="57" spans="2:22" s="9" customFormat="1" ht="25.5">
      <c r="B57" s="17"/>
      <c r="C57" s="33" t="s">
        <v>77</v>
      </c>
      <c r="D57" s="33">
        <v>0</v>
      </c>
      <c r="E57" s="29"/>
      <c r="F57" s="14"/>
      <c r="G57" s="14"/>
      <c r="H57" s="33"/>
      <c r="I57" s="14"/>
      <c r="J57" s="29"/>
      <c r="K57" s="14"/>
      <c r="L57" s="14"/>
      <c r="M57" s="33"/>
      <c r="N57" s="14"/>
      <c r="O57" s="29"/>
      <c r="P57" s="14"/>
      <c r="Q57" s="14"/>
      <c r="R57" s="33" t="s">
        <v>77</v>
      </c>
      <c r="S57" s="33">
        <v>0</v>
      </c>
      <c r="T57" s="29"/>
      <c r="U57" s="14"/>
      <c r="V57" s="16"/>
    </row>
    <row r="58" spans="2:22" s="9" customFormat="1" ht="25.5">
      <c r="B58" s="17"/>
      <c r="C58" s="14" t="s">
        <v>36</v>
      </c>
      <c r="D58" s="14">
        <v>6</v>
      </c>
      <c r="E58" s="29">
        <v>121</v>
      </c>
      <c r="F58" s="14" t="s">
        <v>35</v>
      </c>
      <c r="G58" s="14"/>
      <c r="H58" s="14" t="s">
        <v>36</v>
      </c>
      <c r="I58" s="14">
        <v>-6</v>
      </c>
      <c r="J58" s="29">
        <v>-121</v>
      </c>
      <c r="K58" s="14" t="s">
        <v>35</v>
      </c>
      <c r="L58" s="14"/>
      <c r="M58" s="14"/>
      <c r="N58" s="14"/>
      <c r="O58" s="29"/>
      <c r="P58" s="14"/>
      <c r="Q58" s="14"/>
      <c r="R58" s="14" t="s">
        <v>36</v>
      </c>
      <c r="S58" s="14">
        <v>0</v>
      </c>
      <c r="T58" s="29">
        <v>0</v>
      </c>
      <c r="U58" s="14" t="s">
        <v>35</v>
      </c>
      <c r="V58" s="16"/>
    </row>
    <row r="59" spans="2:22" s="9" customFormat="1" ht="13.5" thickBot="1">
      <c r="B59" s="13"/>
      <c r="C59" s="31"/>
      <c r="D59" s="31">
        <f>SUM(D53:D58)</f>
        <v>1126</v>
      </c>
      <c r="E59" s="32">
        <f>SUM(E53:E58)</f>
        <v>1126</v>
      </c>
      <c r="F59" s="31"/>
      <c r="G59" s="14"/>
      <c r="H59" s="31"/>
      <c r="I59" s="31">
        <f>SUM(I53:I58)</f>
        <v>-121</v>
      </c>
      <c r="J59" s="32">
        <f>SUM(J53:J58)</f>
        <v>-121</v>
      </c>
      <c r="K59" s="31"/>
      <c r="L59" s="14"/>
      <c r="M59" s="31"/>
      <c r="N59" s="31">
        <f>SUM(N53:N58)</f>
        <v>5</v>
      </c>
      <c r="O59" s="32">
        <f>SUM(O53:O58)</f>
        <v>5</v>
      </c>
      <c r="P59" s="31"/>
      <c r="Q59" s="14"/>
      <c r="R59" s="31"/>
      <c r="S59" s="31">
        <f>SUM(S53:S58)</f>
        <v>1010</v>
      </c>
      <c r="T59" s="32">
        <f>SUM(T53:T58)</f>
        <v>1010</v>
      </c>
      <c r="U59" s="31"/>
      <c r="V59" s="16"/>
    </row>
    <row r="60" spans="2:22" s="9" customFormat="1" ht="14.25" thickBot="1" thickTop="1">
      <c r="B60" s="36"/>
      <c r="C60" s="18"/>
      <c r="D60" s="18"/>
      <c r="E60" s="18"/>
      <c r="F60" s="18"/>
      <c r="G60" s="18"/>
      <c r="H60" s="18"/>
      <c r="I60" s="18"/>
      <c r="J60" s="18"/>
      <c r="K60" s="18"/>
      <c r="L60" s="18"/>
      <c r="M60" s="18"/>
      <c r="N60" s="18"/>
      <c r="O60" s="18"/>
      <c r="P60" s="18"/>
      <c r="Q60" s="18"/>
      <c r="R60" s="18"/>
      <c r="S60" s="18"/>
      <c r="T60" s="18"/>
      <c r="U60" s="18"/>
      <c r="V60" s="25"/>
    </row>
  </sheetData>
  <printOptions/>
  <pageMargins left="0.16" right="0.16" top="0.99" bottom="0.98" header="0.51" footer="0.51"/>
  <pageSetup fitToHeight="1" fitToWidth="1" horizontalDpi="600" verticalDpi="600" orientation="landscape" paperSize="9" scale="50" r:id="rId1"/>
  <headerFooter alignWithMargins="0">
    <oddFooter>&amp;L&amp;F&amp;C&amp;A&amp;R&amp;P</oddFooter>
  </headerFooter>
</worksheet>
</file>

<file path=xl/worksheets/sheet12.xml><?xml version="1.0" encoding="utf-8"?>
<worksheet xmlns="http://schemas.openxmlformats.org/spreadsheetml/2006/main" xmlns:r="http://schemas.openxmlformats.org/officeDocument/2006/relationships">
  <sheetPr codeName="Ark14">
    <pageSetUpPr fitToPage="1"/>
  </sheetPr>
  <dimension ref="B1:V60"/>
  <sheetViews>
    <sheetView zoomScale="75" zoomScaleNormal="75" workbookViewId="0" topLeftCell="A1">
      <selection activeCell="K1" sqref="K1"/>
    </sheetView>
  </sheetViews>
  <sheetFormatPr defaultColWidth="9.140625" defaultRowHeight="12.75" customHeight="1"/>
  <cols>
    <col min="1" max="1" width="4.7109375" style="2" customWidth="1"/>
    <col min="2" max="2" width="20.7109375" style="1" customWidth="1"/>
    <col min="3" max="3" width="16.140625" style="2" bestFit="1" customWidth="1"/>
    <col min="4" max="5" width="9.140625" style="2" customWidth="1"/>
    <col min="6" max="6" width="16.140625" style="2" bestFit="1" customWidth="1"/>
    <col min="7" max="7" width="9.140625" style="2" customWidth="1"/>
    <col min="8" max="8" width="16.140625" style="2" bestFit="1" customWidth="1"/>
    <col min="9" max="10" width="9.140625" style="2" customWidth="1"/>
    <col min="11" max="11" width="16.140625" style="2" bestFit="1" customWidth="1"/>
    <col min="12" max="12" width="10.8515625" style="2" customWidth="1"/>
    <col min="13" max="13" width="16.140625" style="2" bestFit="1" customWidth="1"/>
    <col min="14" max="14" width="9.140625" style="2" customWidth="1"/>
    <col min="15" max="15" width="13.57421875" style="2" customWidth="1"/>
    <col min="16" max="16" width="16.140625" style="2" bestFit="1" customWidth="1"/>
    <col min="17" max="17" width="9.140625" style="2" customWidth="1"/>
    <col min="18" max="18" width="16.140625" style="2" bestFit="1" customWidth="1"/>
    <col min="19" max="20" width="9.140625" style="2" customWidth="1"/>
    <col min="21" max="21" width="16.140625" style="2" bestFit="1" customWidth="1"/>
    <col min="22" max="16384" width="9.140625" style="2" customWidth="1"/>
  </cols>
  <sheetData>
    <row r="1" ht="12.75" customHeight="1">
      <c r="K1" s="2" t="str">
        <f>Spotkoeb!K1</f>
        <v>Version 3 af 17. juni 2011</v>
      </c>
    </row>
    <row r="2" ht="12.75" customHeight="1">
      <c r="B2" s="1" t="s">
        <v>83</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5" t="s">
        <v>71</v>
      </c>
      <c r="I5" s="14"/>
      <c r="J5" s="14"/>
      <c r="K5" s="14"/>
      <c r="L5" s="15" t="s">
        <v>72</v>
      </c>
      <c r="M5" s="14"/>
      <c r="N5" s="14"/>
      <c r="O5" s="14" t="s">
        <v>74</v>
      </c>
      <c r="P5" s="14"/>
      <c r="Q5" s="14"/>
      <c r="R5" s="14"/>
      <c r="S5" s="14"/>
      <c r="T5" s="14"/>
      <c r="U5" s="16"/>
    </row>
    <row r="6" spans="2:21" s="9" customFormat="1" ht="12.75">
      <c r="B6" s="8"/>
      <c r="C6" s="13"/>
      <c r="D6" s="14"/>
      <c r="E6" s="14"/>
      <c r="F6" s="14"/>
      <c r="G6" s="14"/>
      <c r="H6" s="15" t="s">
        <v>54</v>
      </c>
      <c r="I6" s="14"/>
      <c r="J6" s="14"/>
      <c r="K6" s="14"/>
      <c r="L6" s="15" t="s">
        <v>73</v>
      </c>
      <c r="M6" s="14"/>
      <c r="N6" s="14"/>
      <c r="O6" s="14" t="s">
        <v>75</v>
      </c>
      <c r="P6" s="14"/>
      <c r="Q6" s="14"/>
      <c r="R6" s="14"/>
      <c r="S6" s="14"/>
      <c r="T6" s="14"/>
      <c r="U6" s="16"/>
    </row>
    <row r="7" spans="2:21" s="9" customFormat="1" ht="12.75">
      <c r="B7" s="8"/>
      <c r="C7" s="13"/>
      <c r="D7" s="14"/>
      <c r="E7" s="14"/>
      <c r="F7" s="14"/>
      <c r="G7" s="14"/>
      <c r="H7" s="14"/>
      <c r="I7" s="14"/>
      <c r="J7" s="14"/>
      <c r="K7" s="14"/>
      <c r="L7" s="14" t="s">
        <v>80</v>
      </c>
      <c r="M7" s="14" t="s">
        <v>6</v>
      </c>
      <c r="N7" s="14"/>
      <c r="O7" s="14" t="s">
        <v>76</v>
      </c>
      <c r="P7" s="14"/>
      <c r="Q7" s="14"/>
      <c r="R7" s="14"/>
      <c r="S7" s="14" t="s">
        <v>6</v>
      </c>
      <c r="T7" s="14"/>
      <c r="U7" s="16"/>
    </row>
    <row r="8" spans="2:21" s="9" customFormat="1" ht="13.5" thickBot="1">
      <c r="B8" s="8"/>
      <c r="C8" s="17" t="s">
        <v>8</v>
      </c>
      <c r="D8" s="18" t="s">
        <v>9</v>
      </c>
      <c r="E8" s="19"/>
      <c r="F8" s="18"/>
      <c r="G8" s="18"/>
      <c r="H8" s="18" t="s">
        <v>52</v>
      </c>
      <c r="I8" s="18"/>
      <c r="J8" s="18"/>
      <c r="K8" s="18"/>
      <c r="L8" s="18" t="s">
        <v>10</v>
      </c>
      <c r="M8" s="18" t="s">
        <v>11</v>
      </c>
      <c r="N8" s="19"/>
      <c r="O8" s="18" t="s">
        <v>12</v>
      </c>
      <c r="P8" s="18"/>
      <c r="Q8" s="18"/>
      <c r="R8" s="18"/>
      <c r="S8" s="18" t="s">
        <v>13</v>
      </c>
      <c r="T8" s="19"/>
      <c r="U8" s="16"/>
    </row>
    <row r="9" spans="3:21" s="20" customFormat="1" ht="12.75">
      <c r="C9" s="17" t="s">
        <v>14</v>
      </c>
      <c r="D9" s="21">
        <v>125</v>
      </c>
      <c r="E9" s="22"/>
      <c r="F9" s="21"/>
      <c r="G9" s="21"/>
      <c r="H9" s="21">
        <v>115</v>
      </c>
      <c r="I9" s="21"/>
      <c r="J9" s="21"/>
      <c r="K9" s="21"/>
      <c r="L9" s="21">
        <v>121</v>
      </c>
      <c r="M9" s="21">
        <v>120</v>
      </c>
      <c r="N9" s="22"/>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1125</v>
      </c>
      <c r="F18" s="14" t="s">
        <v>34</v>
      </c>
      <c r="G18" s="14"/>
      <c r="H18" s="14"/>
      <c r="I18" s="14"/>
      <c r="J18" s="29"/>
      <c r="K18" s="14"/>
      <c r="L18" s="14"/>
      <c r="M18" s="14"/>
      <c r="N18" s="14"/>
      <c r="O18" s="29">
        <v>-10</v>
      </c>
      <c r="P18" s="14" t="s">
        <v>34</v>
      </c>
      <c r="Q18" s="14"/>
      <c r="R18" s="14"/>
      <c r="S18" s="14"/>
      <c r="T18" s="29">
        <f>1125-10</f>
        <v>1115</v>
      </c>
      <c r="U18" s="14" t="s">
        <v>34</v>
      </c>
      <c r="V18" s="16"/>
    </row>
    <row r="19" spans="2:22" s="9" customFormat="1" ht="12.75">
      <c r="B19" s="17" t="s">
        <v>23</v>
      </c>
      <c r="C19" s="14" t="s">
        <v>24</v>
      </c>
      <c r="D19" s="14">
        <f>1*125</f>
        <v>125</v>
      </c>
      <c r="E19" s="29"/>
      <c r="F19" s="14"/>
      <c r="G19" s="14"/>
      <c r="H19" s="14"/>
      <c r="I19" s="14"/>
      <c r="J19" s="29"/>
      <c r="K19" s="14"/>
      <c r="L19" s="14"/>
      <c r="M19" s="14" t="s">
        <v>24</v>
      </c>
      <c r="N19" s="14">
        <f>1*(120-125)</f>
        <v>-5</v>
      </c>
      <c r="O19" s="29"/>
      <c r="P19" s="14"/>
      <c r="Q19" s="14"/>
      <c r="R19" s="14" t="s">
        <v>24</v>
      </c>
      <c r="S19" s="14">
        <f>1*120</f>
        <v>120</v>
      </c>
      <c r="T19" s="29"/>
      <c r="U19" s="14"/>
      <c r="V19" s="16"/>
    </row>
    <row r="20" spans="2:22" s="9" customFormat="1" ht="25.5">
      <c r="B20" s="17"/>
      <c r="C20" s="14" t="s">
        <v>82</v>
      </c>
      <c r="D20" s="14">
        <v>0</v>
      </c>
      <c r="E20" s="29"/>
      <c r="F20" s="14"/>
      <c r="G20" s="14"/>
      <c r="H20" s="14"/>
      <c r="I20" s="14"/>
      <c r="J20" s="29"/>
      <c r="K20" s="14"/>
      <c r="L20" s="14"/>
      <c r="M20" s="14" t="s">
        <v>82</v>
      </c>
      <c r="N20" s="14">
        <f>-1*(120-121)</f>
        <v>1</v>
      </c>
      <c r="O20" s="29"/>
      <c r="P20" s="14"/>
      <c r="Q20" s="14"/>
      <c r="R20" s="14" t="s">
        <v>82</v>
      </c>
      <c r="S20" s="14">
        <v>1</v>
      </c>
      <c r="T20" s="29"/>
      <c r="U20" s="14"/>
      <c r="V20" s="16"/>
    </row>
    <row r="21" spans="2:22" s="9" customFormat="1" ht="25.5">
      <c r="B21" s="17"/>
      <c r="C21" s="33"/>
      <c r="D21" s="14"/>
      <c r="E21" s="29">
        <v>0</v>
      </c>
      <c r="F21" s="33" t="s">
        <v>77</v>
      </c>
      <c r="G21" s="14"/>
      <c r="H21" s="33"/>
      <c r="I21" s="14"/>
      <c r="J21" s="29">
        <v>-6</v>
      </c>
      <c r="K21" s="33" t="s">
        <v>77</v>
      </c>
      <c r="L21" s="14"/>
      <c r="M21" s="33"/>
      <c r="N21" s="14"/>
      <c r="O21" s="29">
        <f>-1*(115-121)</f>
        <v>6</v>
      </c>
      <c r="P21" s="33" t="s">
        <v>77</v>
      </c>
      <c r="Q21" s="14"/>
      <c r="R21" s="33"/>
      <c r="S21" s="33"/>
      <c r="T21" s="29">
        <v>0</v>
      </c>
      <c r="U21" s="33" t="s">
        <v>77</v>
      </c>
      <c r="V21" s="16"/>
    </row>
    <row r="22" spans="2:22" s="9" customFormat="1" ht="25.5">
      <c r="B22" s="17"/>
      <c r="C22" s="33"/>
      <c r="D22" s="14"/>
      <c r="E22" s="29">
        <v>0</v>
      </c>
      <c r="F22" s="33" t="s">
        <v>56</v>
      </c>
      <c r="G22" s="14"/>
      <c r="H22" s="33"/>
      <c r="I22" s="14"/>
      <c r="J22" s="29">
        <v>6</v>
      </c>
      <c r="K22" s="33" t="s">
        <v>56</v>
      </c>
      <c r="L22" s="14"/>
      <c r="M22" s="33"/>
      <c r="N22" s="14"/>
      <c r="O22" s="29"/>
      <c r="P22" s="33"/>
      <c r="Q22" s="14"/>
      <c r="R22" s="33"/>
      <c r="S22" s="33"/>
      <c r="T22" s="29">
        <v>6</v>
      </c>
      <c r="U22" s="33" t="s">
        <v>56</v>
      </c>
      <c r="V22" s="16"/>
    </row>
    <row r="23" spans="2:22" s="9" customFormat="1" ht="13.5" thickBot="1">
      <c r="B23" s="13"/>
      <c r="C23" s="31"/>
      <c r="D23" s="31">
        <f>SUM(D17:D22)</f>
        <v>1125</v>
      </c>
      <c r="E23" s="32">
        <f>SUM(E17:E22)</f>
        <v>1125</v>
      </c>
      <c r="F23" s="31"/>
      <c r="G23" s="14"/>
      <c r="H23" s="31"/>
      <c r="I23" s="31">
        <f>SUM(I17:I22)</f>
        <v>0</v>
      </c>
      <c r="J23" s="32">
        <f>SUM(J17:J22)</f>
        <v>0</v>
      </c>
      <c r="K23" s="31"/>
      <c r="L23" s="14"/>
      <c r="M23" s="31"/>
      <c r="N23" s="31">
        <f>SUM(N17:N22)</f>
        <v>-4</v>
      </c>
      <c r="O23" s="32">
        <f>SUM(O17:O22)</f>
        <v>-4</v>
      </c>
      <c r="P23" s="31"/>
      <c r="Q23" s="14"/>
      <c r="R23" s="31"/>
      <c r="S23" s="31">
        <f>SUM(S17:S22)</f>
        <v>1121</v>
      </c>
      <c r="T23" s="32">
        <f>SUM(T17:T22)</f>
        <v>1121</v>
      </c>
      <c r="U23" s="31"/>
      <c r="V23" s="16"/>
    </row>
    <row r="24" spans="2:22" s="9" customFormat="1" ht="13.5" thickTop="1">
      <c r="B24" s="13"/>
      <c r="C24" s="14"/>
      <c r="D24" s="14"/>
      <c r="E24" s="14"/>
      <c r="F24" s="14"/>
      <c r="G24" s="14"/>
      <c r="H24" s="14"/>
      <c r="I24" s="14"/>
      <c r="J24" s="14"/>
      <c r="K24" s="14"/>
      <c r="L24" s="14"/>
      <c r="M24" s="14"/>
      <c r="N24" s="14"/>
      <c r="O24" s="14"/>
      <c r="P24" s="14"/>
      <c r="Q24" s="14"/>
      <c r="R24" s="14"/>
      <c r="S24" s="14"/>
      <c r="T24" s="14"/>
      <c r="U24" s="14"/>
      <c r="V24" s="16"/>
    </row>
    <row r="25" spans="2:22" s="9" customFormat="1" ht="12.75">
      <c r="B25" s="38" t="s">
        <v>62</v>
      </c>
      <c r="C25" s="40"/>
      <c r="D25" s="40"/>
      <c r="E25" s="14"/>
      <c r="F25" s="14"/>
      <c r="G25" s="14"/>
      <c r="H25" s="34" t="s">
        <v>24</v>
      </c>
      <c r="I25" s="34">
        <f>-1*121</f>
        <v>-121</v>
      </c>
      <c r="J25" s="35"/>
      <c r="K25" s="34"/>
      <c r="L25" s="14"/>
      <c r="M25" s="14"/>
      <c r="N25" s="14"/>
      <c r="O25" s="14"/>
      <c r="P25" s="14"/>
      <c r="Q25" s="14"/>
      <c r="R25" s="14"/>
      <c r="S25" s="14"/>
      <c r="T25" s="14"/>
      <c r="U25" s="14"/>
      <c r="V25" s="16"/>
    </row>
    <row r="26" spans="2:22" s="9" customFormat="1" ht="13.5" thickBot="1">
      <c r="B26" s="24"/>
      <c r="C26" s="18"/>
      <c r="D26" s="18"/>
      <c r="E26" s="18"/>
      <c r="F26" s="18"/>
      <c r="G26" s="18"/>
      <c r="H26" s="18"/>
      <c r="I26" s="18"/>
      <c r="J26" s="18"/>
      <c r="K26" s="18"/>
      <c r="L26" s="18"/>
      <c r="M26" s="18"/>
      <c r="N26" s="18"/>
      <c r="O26" s="18"/>
      <c r="P26" s="18"/>
      <c r="Q26" s="18"/>
      <c r="R26" s="18"/>
      <c r="S26" s="18"/>
      <c r="T26" s="18"/>
      <c r="U26" s="18"/>
      <c r="V26" s="25"/>
    </row>
    <row r="27" spans="2:22" s="9" customFormat="1" ht="12.75">
      <c r="B27" s="17"/>
      <c r="C27" s="14"/>
      <c r="D27" s="14"/>
      <c r="E27" s="14"/>
      <c r="F27" s="14"/>
      <c r="G27" s="14"/>
      <c r="H27" s="14"/>
      <c r="I27" s="14"/>
      <c r="J27" s="14"/>
      <c r="K27" s="14"/>
      <c r="L27" s="14"/>
      <c r="M27" s="14"/>
      <c r="N27" s="14"/>
      <c r="O27" s="14"/>
      <c r="P27" s="14"/>
      <c r="Q27" s="14"/>
      <c r="R27" s="14"/>
      <c r="S27" s="14"/>
      <c r="T27" s="14"/>
      <c r="U27" s="14"/>
      <c r="V27" s="16"/>
    </row>
    <row r="28" spans="2:22" s="9" customFormat="1" ht="12.75">
      <c r="B28" s="13" t="s">
        <v>25</v>
      </c>
      <c r="C28" s="14"/>
      <c r="D28" s="14"/>
      <c r="E28" s="14"/>
      <c r="F28" s="14"/>
      <c r="G28" s="14"/>
      <c r="H28" s="14"/>
      <c r="I28" s="14"/>
      <c r="J28" s="14"/>
      <c r="K28" s="14"/>
      <c r="L28" s="14"/>
      <c r="M28" s="14"/>
      <c r="N28" s="14"/>
      <c r="O28" s="14"/>
      <c r="P28" s="14"/>
      <c r="Q28" s="14"/>
      <c r="R28" s="14"/>
      <c r="S28" s="14"/>
      <c r="T28" s="14"/>
      <c r="U28" s="14"/>
      <c r="V28" s="16"/>
    </row>
    <row r="29" spans="2:22" s="9" customFormat="1" ht="13.5" thickBot="1">
      <c r="B29" s="13"/>
      <c r="C29" s="18"/>
      <c r="D29" s="18" t="s">
        <v>17</v>
      </c>
      <c r="E29" s="27" t="s">
        <v>18</v>
      </c>
      <c r="F29" s="18" t="s">
        <v>19</v>
      </c>
      <c r="G29" s="14"/>
      <c r="H29" s="18"/>
      <c r="I29" s="18" t="s">
        <v>17</v>
      </c>
      <c r="J29" s="27" t="s">
        <v>20</v>
      </c>
      <c r="K29" s="18" t="s">
        <v>19</v>
      </c>
      <c r="L29" s="14"/>
      <c r="M29" s="18"/>
      <c r="N29" s="18" t="s">
        <v>17</v>
      </c>
      <c r="O29" s="27" t="s">
        <v>37</v>
      </c>
      <c r="P29" s="18" t="s">
        <v>19</v>
      </c>
      <c r="Q29" s="14"/>
      <c r="R29" s="18"/>
      <c r="S29" s="18" t="s">
        <v>17</v>
      </c>
      <c r="T29" s="27" t="s">
        <v>21</v>
      </c>
      <c r="U29" s="18" t="s">
        <v>19</v>
      </c>
      <c r="V29" s="16"/>
    </row>
    <row r="30" spans="2:22" s="9" customFormat="1" ht="12.75">
      <c r="B30" s="13"/>
      <c r="C30" s="14" t="s">
        <v>22</v>
      </c>
      <c r="D30" s="14">
        <v>1000</v>
      </c>
      <c r="E30" s="28"/>
      <c r="F30" s="14"/>
      <c r="G30" s="14"/>
      <c r="H30" s="14" t="s">
        <v>22</v>
      </c>
      <c r="I30" s="14">
        <v>115</v>
      </c>
      <c r="J30" s="28"/>
      <c r="K30" s="14"/>
      <c r="L30" s="14"/>
      <c r="M30" s="14"/>
      <c r="N30" s="14"/>
      <c r="O30" s="28"/>
      <c r="P30" s="14"/>
      <c r="Q30" s="14"/>
      <c r="R30" s="14" t="s">
        <v>22</v>
      </c>
      <c r="S30" s="14">
        <v>1115</v>
      </c>
      <c r="T30" s="28"/>
      <c r="U30" s="14"/>
      <c r="V30" s="16"/>
    </row>
    <row r="31" spans="2:22" s="9" customFormat="1" ht="12.75">
      <c r="B31" s="13"/>
      <c r="C31" s="14"/>
      <c r="D31" s="14"/>
      <c r="E31" s="29">
        <f>1125-10</f>
        <v>1115</v>
      </c>
      <c r="F31" s="14" t="s">
        <v>34</v>
      </c>
      <c r="G31" s="14"/>
      <c r="H31" s="14"/>
      <c r="I31" s="14"/>
      <c r="J31" s="29"/>
      <c r="K31" s="14"/>
      <c r="L31" s="14"/>
      <c r="M31" s="14"/>
      <c r="N31" s="14"/>
      <c r="O31" s="29"/>
      <c r="P31" s="14"/>
      <c r="Q31" s="14"/>
      <c r="R31" s="14"/>
      <c r="S31" s="14"/>
      <c r="T31" s="29">
        <v>1115</v>
      </c>
      <c r="U31" s="14" t="s">
        <v>34</v>
      </c>
      <c r="V31" s="16"/>
    </row>
    <row r="32" spans="2:22" s="9" customFormat="1" ht="12.75">
      <c r="B32" s="17" t="s">
        <v>23</v>
      </c>
      <c r="C32" s="14" t="s">
        <v>24</v>
      </c>
      <c r="D32" s="14">
        <f>1*120</f>
        <v>120</v>
      </c>
      <c r="E32" s="29"/>
      <c r="F32" s="14"/>
      <c r="G32" s="14"/>
      <c r="H32" s="14" t="s">
        <v>24</v>
      </c>
      <c r="I32" s="14">
        <f>-1*121</f>
        <v>-121</v>
      </c>
      <c r="J32" s="29"/>
      <c r="K32" s="14"/>
      <c r="L32" s="15"/>
      <c r="M32" s="14" t="s">
        <v>24</v>
      </c>
      <c r="N32" s="14">
        <f>-1*(120-121)</f>
        <v>1</v>
      </c>
      <c r="O32" s="29"/>
      <c r="P32" s="14"/>
      <c r="Q32" s="14"/>
      <c r="R32" s="14" t="s">
        <v>24</v>
      </c>
      <c r="S32" s="14">
        <v>0</v>
      </c>
      <c r="T32" s="29"/>
      <c r="U32" s="14"/>
      <c r="V32" s="16"/>
    </row>
    <row r="33" spans="2:22" s="9" customFormat="1" ht="25.5">
      <c r="B33" s="17"/>
      <c r="C33" s="14" t="s">
        <v>82</v>
      </c>
      <c r="D33" s="14">
        <v>1</v>
      </c>
      <c r="E33" s="29"/>
      <c r="F33" s="14"/>
      <c r="G33" s="14"/>
      <c r="H33" s="14"/>
      <c r="I33" s="14"/>
      <c r="J33" s="29"/>
      <c r="K33" s="14"/>
      <c r="L33" s="14"/>
      <c r="M33" s="14" t="s">
        <v>82</v>
      </c>
      <c r="N33" s="14">
        <v>-1</v>
      </c>
      <c r="O33" s="29"/>
      <c r="P33" s="14"/>
      <c r="Q33" s="14"/>
      <c r="R33" s="14" t="s">
        <v>82</v>
      </c>
      <c r="S33" s="14">
        <v>0</v>
      </c>
      <c r="T33" s="29"/>
      <c r="U33" s="14"/>
      <c r="V33" s="16"/>
    </row>
    <row r="34" spans="2:22" s="9" customFormat="1" ht="25.5">
      <c r="B34" s="17"/>
      <c r="C34" s="33"/>
      <c r="D34" s="33"/>
      <c r="E34" s="29">
        <v>0</v>
      </c>
      <c r="F34" s="33" t="s">
        <v>77</v>
      </c>
      <c r="G34" s="14"/>
      <c r="H34" s="33"/>
      <c r="I34" s="33"/>
      <c r="J34" s="29"/>
      <c r="K34" s="14"/>
      <c r="L34" s="14"/>
      <c r="M34" s="33"/>
      <c r="N34" s="14"/>
      <c r="O34" s="29"/>
      <c r="P34" s="33"/>
      <c r="Q34" s="14"/>
      <c r="R34" s="33"/>
      <c r="S34" s="33"/>
      <c r="T34" s="29">
        <v>0</v>
      </c>
      <c r="U34" s="33" t="s">
        <v>77</v>
      </c>
      <c r="V34" s="16"/>
    </row>
    <row r="35" spans="2:22" s="9" customFormat="1" ht="25.5">
      <c r="B35" s="17"/>
      <c r="C35" s="33"/>
      <c r="D35" s="33"/>
      <c r="E35" s="29">
        <v>6</v>
      </c>
      <c r="F35" s="33" t="s">
        <v>56</v>
      </c>
      <c r="G35" s="14"/>
      <c r="H35" s="33"/>
      <c r="I35" s="14"/>
      <c r="J35" s="29">
        <v>-6</v>
      </c>
      <c r="K35" s="33" t="s">
        <v>56</v>
      </c>
      <c r="L35" s="14"/>
      <c r="M35" s="33"/>
      <c r="N35" s="14"/>
      <c r="O35" s="29"/>
      <c r="P35" s="33"/>
      <c r="Q35" s="14"/>
      <c r="R35" s="33"/>
      <c r="S35" s="33"/>
      <c r="T35" s="29">
        <v>0</v>
      </c>
      <c r="U35" s="33" t="s">
        <v>56</v>
      </c>
      <c r="V35" s="16"/>
    </row>
    <row r="36" spans="2:22" s="9" customFormat="1" ht="13.5" thickBot="1">
      <c r="B36" s="13"/>
      <c r="C36" s="31"/>
      <c r="D36" s="31">
        <f>SUM(D30:D35)</f>
        <v>1121</v>
      </c>
      <c r="E36" s="32">
        <f>SUM(E30:E35)</f>
        <v>1121</v>
      </c>
      <c r="F36" s="31"/>
      <c r="G36" s="14"/>
      <c r="H36" s="31"/>
      <c r="I36" s="31">
        <f>SUM(I30:I35)</f>
        <v>-6</v>
      </c>
      <c r="J36" s="32">
        <f>SUM(J30:J35)</f>
        <v>-6</v>
      </c>
      <c r="K36" s="31"/>
      <c r="L36" s="14"/>
      <c r="M36" s="31"/>
      <c r="N36" s="31">
        <f>SUM(N30:N35)</f>
        <v>0</v>
      </c>
      <c r="O36" s="32">
        <f>SUM(O30:O35)</f>
        <v>0</v>
      </c>
      <c r="P36" s="31"/>
      <c r="Q36" s="14"/>
      <c r="R36" s="31"/>
      <c r="S36" s="31">
        <f>SUM(S30:S35)</f>
        <v>1115</v>
      </c>
      <c r="T36" s="32">
        <f>SUM(T30:T35)</f>
        <v>1115</v>
      </c>
      <c r="U36" s="31"/>
      <c r="V36" s="16"/>
    </row>
    <row r="37" spans="2:22" s="9" customFormat="1" ht="14.25" thickBot="1" thickTop="1">
      <c r="B37" s="36"/>
      <c r="C37" s="18"/>
      <c r="D37" s="18"/>
      <c r="E37" s="18"/>
      <c r="F37" s="18"/>
      <c r="G37" s="18"/>
      <c r="H37" s="18"/>
      <c r="I37" s="18"/>
      <c r="J37" s="18"/>
      <c r="K37" s="18"/>
      <c r="L37" s="18"/>
      <c r="M37" s="18"/>
      <c r="N37" s="18"/>
      <c r="O37" s="18"/>
      <c r="P37" s="18"/>
      <c r="Q37" s="18"/>
      <c r="R37" s="18"/>
      <c r="S37" s="18"/>
      <c r="T37" s="18"/>
      <c r="U37" s="18"/>
      <c r="V37" s="25"/>
    </row>
    <row r="38" spans="2:22" s="9" customFormat="1" ht="12.75">
      <c r="B38" s="15"/>
      <c r="C38" s="14"/>
      <c r="D38" s="14"/>
      <c r="E38" s="14"/>
      <c r="F38" s="14"/>
      <c r="G38" s="14"/>
      <c r="H38" s="14"/>
      <c r="I38" s="14"/>
      <c r="J38" s="14"/>
      <c r="K38" s="14"/>
      <c r="L38" s="14"/>
      <c r="M38" s="14"/>
      <c r="N38" s="14"/>
      <c r="O38" s="14"/>
      <c r="P38" s="14"/>
      <c r="Q38" s="14"/>
      <c r="R38" s="14"/>
      <c r="S38" s="14"/>
      <c r="T38" s="14"/>
      <c r="U38" s="14"/>
      <c r="V38" s="14"/>
    </row>
    <row r="39" spans="2:22" s="9" customFormat="1" ht="12.75">
      <c r="B39" s="15"/>
      <c r="C39" s="14"/>
      <c r="D39" s="14"/>
      <c r="E39" s="14"/>
      <c r="F39" s="14"/>
      <c r="G39" s="14"/>
      <c r="H39" s="14"/>
      <c r="I39" s="14"/>
      <c r="J39" s="14"/>
      <c r="K39" s="14"/>
      <c r="L39" s="14"/>
      <c r="M39" s="14"/>
      <c r="N39" s="14"/>
      <c r="O39" s="14"/>
      <c r="P39" s="14"/>
      <c r="Q39" s="14"/>
      <c r="R39" s="14"/>
      <c r="S39" s="14"/>
      <c r="T39" s="14"/>
      <c r="U39" s="14"/>
      <c r="V39" s="14"/>
    </row>
    <row r="40" s="9" customFormat="1" ht="13.5" thickBot="1">
      <c r="B40" s="45" t="s">
        <v>63</v>
      </c>
    </row>
    <row r="41" spans="2:22" s="9" customFormat="1" ht="12.75">
      <c r="B41" s="46"/>
      <c r="C41" s="11"/>
      <c r="D41" s="11"/>
      <c r="E41" s="11"/>
      <c r="F41" s="11"/>
      <c r="G41" s="11"/>
      <c r="H41" s="11"/>
      <c r="I41" s="11"/>
      <c r="J41" s="11"/>
      <c r="K41" s="11"/>
      <c r="L41" s="11"/>
      <c r="M41" s="11"/>
      <c r="N41" s="11"/>
      <c r="O41" s="11"/>
      <c r="P41" s="11"/>
      <c r="Q41" s="11"/>
      <c r="R41" s="11"/>
      <c r="S41" s="11"/>
      <c r="T41" s="11"/>
      <c r="U41" s="11"/>
      <c r="V41" s="12"/>
    </row>
    <row r="42" spans="2:22" s="9" customFormat="1" ht="12.75">
      <c r="B42" s="13" t="s">
        <v>16</v>
      </c>
      <c r="C42" s="14"/>
      <c r="D42" s="14"/>
      <c r="E42" s="14"/>
      <c r="F42" s="14"/>
      <c r="G42" s="14"/>
      <c r="H42" s="14"/>
      <c r="I42" s="14"/>
      <c r="J42" s="14"/>
      <c r="K42" s="14"/>
      <c r="L42" s="14"/>
      <c r="M42" s="14"/>
      <c r="N42" s="14"/>
      <c r="O42" s="14"/>
      <c r="P42" s="14"/>
      <c r="Q42" s="14"/>
      <c r="R42" s="14"/>
      <c r="S42" s="14"/>
      <c r="T42" s="14"/>
      <c r="U42" s="14"/>
      <c r="V42" s="16"/>
    </row>
    <row r="43" spans="2:22" s="9" customFormat="1" ht="13.5" thickBot="1">
      <c r="B43" s="13"/>
      <c r="C43" s="18"/>
      <c r="D43" s="18" t="s">
        <v>17</v>
      </c>
      <c r="E43" s="27" t="s">
        <v>18</v>
      </c>
      <c r="F43" s="18" t="s">
        <v>19</v>
      </c>
      <c r="G43" s="14"/>
      <c r="H43" s="18"/>
      <c r="I43" s="18" t="s">
        <v>17</v>
      </c>
      <c r="J43" s="27" t="s">
        <v>20</v>
      </c>
      <c r="K43" s="18" t="s">
        <v>19</v>
      </c>
      <c r="L43" s="14"/>
      <c r="M43" s="18"/>
      <c r="N43" s="18" t="s">
        <v>17</v>
      </c>
      <c r="O43" s="27" t="s">
        <v>37</v>
      </c>
      <c r="P43" s="18" t="s">
        <v>19</v>
      </c>
      <c r="Q43" s="14"/>
      <c r="R43" s="18"/>
      <c r="S43" s="18" t="s">
        <v>17</v>
      </c>
      <c r="T43" s="27" t="s">
        <v>21</v>
      </c>
      <c r="U43" s="18" t="s">
        <v>19</v>
      </c>
      <c r="V43" s="16"/>
    </row>
    <row r="44" spans="2:22" s="9" customFormat="1" ht="12.75">
      <c r="B44" s="13"/>
      <c r="C44" s="14" t="s">
        <v>22</v>
      </c>
      <c r="D44" s="14">
        <v>1000</v>
      </c>
      <c r="E44" s="28"/>
      <c r="F44" s="14"/>
      <c r="G44" s="14"/>
      <c r="H44" s="14"/>
      <c r="I44" s="14"/>
      <c r="J44" s="28"/>
      <c r="K44" s="14"/>
      <c r="L44" s="14"/>
      <c r="M44" s="14"/>
      <c r="N44" s="14"/>
      <c r="O44" s="28"/>
      <c r="P44" s="14"/>
      <c r="Q44" s="14"/>
      <c r="R44" s="14" t="s">
        <v>22</v>
      </c>
      <c r="S44" s="14">
        <v>1000</v>
      </c>
      <c r="T44" s="28"/>
      <c r="U44" s="14"/>
      <c r="V44" s="16"/>
    </row>
    <row r="45" spans="2:22" s="9" customFormat="1" ht="12.75">
      <c r="B45" s="13"/>
      <c r="C45" s="14"/>
      <c r="D45" s="14"/>
      <c r="E45" s="29">
        <v>1125</v>
      </c>
      <c r="F45" s="14" t="s">
        <v>34</v>
      </c>
      <c r="G45" s="14"/>
      <c r="H45" s="14"/>
      <c r="I45" s="14"/>
      <c r="J45" s="29"/>
      <c r="K45" s="14"/>
      <c r="L45" s="14"/>
      <c r="M45" s="14"/>
      <c r="N45" s="14"/>
      <c r="O45" s="29">
        <v>-10</v>
      </c>
      <c r="P45" s="14" t="s">
        <v>34</v>
      </c>
      <c r="Q45" s="14"/>
      <c r="R45" s="14"/>
      <c r="S45" s="14"/>
      <c r="T45" s="29">
        <f>1125-10</f>
        <v>1115</v>
      </c>
      <c r="U45" s="14" t="s">
        <v>34</v>
      </c>
      <c r="V45" s="16"/>
    </row>
    <row r="46" spans="2:22" s="9" customFormat="1" ht="12.75">
      <c r="B46" s="47" t="s">
        <v>64</v>
      </c>
      <c r="C46" s="14" t="s">
        <v>24</v>
      </c>
      <c r="D46" s="14">
        <f>1*125</f>
        <v>125</v>
      </c>
      <c r="E46" s="29"/>
      <c r="F46" s="14"/>
      <c r="G46" s="14"/>
      <c r="H46" s="14" t="s">
        <v>24</v>
      </c>
      <c r="I46" s="14">
        <f>-1*121</f>
        <v>-121</v>
      </c>
      <c r="J46" s="29"/>
      <c r="K46" s="14"/>
      <c r="L46" s="14"/>
      <c r="M46" s="14" t="s">
        <v>24</v>
      </c>
      <c r="N46" s="14">
        <f>1*(121-125)</f>
        <v>-4</v>
      </c>
      <c r="O46" s="29"/>
      <c r="P46" s="14"/>
      <c r="Q46" s="14"/>
      <c r="R46" s="14" t="s">
        <v>24</v>
      </c>
      <c r="S46" s="14">
        <v>0</v>
      </c>
      <c r="T46" s="29"/>
      <c r="U46" s="14"/>
      <c r="V46" s="16"/>
    </row>
    <row r="47" spans="2:22" s="9" customFormat="1" ht="25.5">
      <c r="B47" s="17"/>
      <c r="C47" s="33"/>
      <c r="D47" s="33"/>
      <c r="E47" s="29">
        <v>0</v>
      </c>
      <c r="F47" s="33" t="s">
        <v>77</v>
      </c>
      <c r="G47" s="14"/>
      <c r="H47" s="33"/>
      <c r="I47" s="14"/>
      <c r="J47" s="29">
        <v>-6</v>
      </c>
      <c r="K47" s="33" t="s">
        <v>77</v>
      </c>
      <c r="L47" s="14"/>
      <c r="M47" s="33"/>
      <c r="N47" s="14"/>
      <c r="O47" s="29">
        <f>1*(121-115)</f>
        <v>6</v>
      </c>
      <c r="P47" s="33" t="s">
        <v>77</v>
      </c>
      <c r="Q47" s="14"/>
      <c r="R47" s="33"/>
      <c r="S47" s="33"/>
      <c r="T47" s="29">
        <v>0</v>
      </c>
      <c r="U47" s="33" t="s">
        <v>77</v>
      </c>
      <c r="V47" s="16"/>
    </row>
    <row r="48" spans="2:22" s="9" customFormat="1" ht="25.5">
      <c r="B48" s="17"/>
      <c r="C48" s="14" t="s">
        <v>36</v>
      </c>
      <c r="D48" s="14">
        <v>0</v>
      </c>
      <c r="E48" s="29">
        <v>0</v>
      </c>
      <c r="F48" s="14" t="s">
        <v>35</v>
      </c>
      <c r="G48" s="14"/>
      <c r="H48" s="14" t="s">
        <v>36</v>
      </c>
      <c r="I48" s="14">
        <v>121</v>
      </c>
      <c r="J48" s="29">
        <v>6</v>
      </c>
      <c r="K48" s="14" t="s">
        <v>35</v>
      </c>
      <c r="L48" s="14"/>
      <c r="M48" s="14"/>
      <c r="N48" s="14"/>
      <c r="O48" s="29"/>
      <c r="P48" s="14"/>
      <c r="Q48" s="14"/>
      <c r="R48" s="14" t="s">
        <v>36</v>
      </c>
      <c r="S48" s="14">
        <v>115</v>
      </c>
      <c r="T48" s="29"/>
      <c r="U48" s="14" t="s">
        <v>35</v>
      </c>
      <c r="V48" s="16"/>
    </row>
    <row r="49" spans="2:22" s="9" customFormat="1" ht="13.5" thickBot="1">
      <c r="B49" s="13"/>
      <c r="C49" s="31"/>
      <c r="D49" s="31">
        <f>SUM(D43:D48)</f>
        <v>1125</v>
      </c>
      <c r="E49" s="32">
        <f>SUM(E43:E48)</f>
        <v>1125</v>
      </c>
      <c r="F49" s="31"/>
      <c r="G49" s="14"/>
      <c r="H49" s="31"/>
      <c r="I49" s="31">
        <f>SUM(I43:I48)</f>
        <v>0</v>
      </c>
      <c r="J49" s="32">
        <f>SUM(J43:J48)</f>
        <v>0</v>
      </c>
      <c r="K49" s="31"/>
      <c r="L49" s="14"/>
      <c r="M49" s="31"/>
      <c r="N49" s="31">
        <f>SUM(N43:N48)</f>
        <v>-4</v>
      </c>
      <c r="O49" s="32">
        <f>SUM(O43:O48)</f>
        <v>-4</v>
      </c>
      <c r="P49" s="31"/>
      <c r="Q49" s="14"/>
      <c r="R49" s="31"/>
      <c r="S49" s="31">
        <f>SUM(S43:S48)</f>
        <v>1115</v>
      </c>
      <c r="T49" s="32">
        <f>SUM(T43:T48)</f>
        <v>1115</v>
      </c>
      <c r="U49" s="31"/>
      <c r="V49" s="16"/>
    </row>
    <row r="50" spans="2:22" s="9" customFormat="1" ht="14.25" thickBot="1" thickTop="1">
      <c r="B50" s="36"/>
      <c r="C50" s="18"/>
      <c r="D50" s="18"/>
      <c r="E50" s="18"/>
      <c r="F50" s="18"/>
      <c r="G50" s="18"/>
      <c r="H50" s="18"/>
      <c r="I50" s="18"/>
      <c r="J50" s="18"/>
      <c r="K50" s="18"/>
      <c r="L50" s="18"/>
      <c r="M50" s="18"/>
      <c r="N50" s="18"/>
      <c r="O50" s="18"/>
      <c r="P50" s="18"/>
      <c r="Q50" s="18"/>
      <c r="R50" s="18"/>
      <c r="S50" s="18"/>
      <c r="T50" s="18"/>
      <c r="U50" s="18"/>
      <c r="V50" s="25"/>
    </row>
    <row r="51" spans="2:22" s="9" customFormat="1" ht="12.75">
      <c r="B51" s="13"/>
      <c r="C51" s="14"/>
      <c r="D51" s="14"/>
      <c r="E51" s="14"/>
      <c r="F51" s="14"/>
      <c r="G51" s="14"/>
      <c r="H51" s="14"/>
      <c r="I51" s="14"/>
      <c r="J51" s="14"/>
      <c r="K51" s="14"/>
      <c r="L51" s="14"/>
      <c r="M51" s="14"/>
      <c r="N51" s="14"/>
      <c r="O51" s="14"/>
      <c r="P51" s="14"/>
      <c r="Q51" s="14"/>
      <c r="R51" s="14"/>
      <c r="S51" s="14"/>
      <c r="T51" s="14"/>
      <c r="U51" s="14"/>
      <c r="V51" s="16"/>
    </row>
    <row r="52" spans="2:22" s="9" customFormat="1" ht="12.75">
      <c r="B52" s="13" t="s">
        <v>25</v>
      </c>
      <c r="C52" s="14"/>
      <c r="D52" s="14"/>
      <c r="E52" s="14"/>
      <c r="F52" s="14"/>
      <c r="G52" s="14"/>
      <c r="H52" s="14"/>
      <c r="I52" s="14"/>
      <c r="J52" s="14"/>
      <c r="K52" s="14"/>
      <c r="L52" s="14"/>
      <c r="M52" s="14"/>
      <c r="N52" s="14"/>
      <c r="O52" s="14"/>
      <c r="P52" s="14"/>
      <c r="Q52" s="14"/>
      <c r="R52" s="14"/>
      <c r="S52" s="14"/>
      <c r="T52" s="14"/>
      <c r="U52" s="14"/>
      <c r="V52" s="16"/>
    </row>
    <row r="53" spans="2:22" s="9" customFormat="1" ht="13.5" thickBot="1">
      <c r="B53" s="13"/>
      <c r="C53" s="18"/>
      <c r="D53" s="18" t="s">
        <v>17</v>
      </c>
      <c r="E53" s="27" t="s">
        <v>18</v>
      </c>
      <c r="F53" s="18" t="s">
        <v>19</v>
      </c>
      <c r="G53" s="14"/>
      <c r="H53" s="18"/>
      <c r="I53" s="18" t="s">
        <v>17</v>
      </c>
      <c r="J53" s="27" t="s">
        <v>20</v>
      </c>
      <c r="K53" s="18" t="s">
        <v>19</v>
      </c>
      <c r="L53" s="14"/>
      <c r="M53" s="18"/>
      <c r="N53" s="18" t="s">
        <v>17</v>
      </c>
      <c r="O53" s="27" t="s">
        <v>37</v>
      </c>
      <c r="P53" s="18" t="s">
        <v>19</v>
      </c>
      <c r="Q53" s="14"/>
      <c r="R53" s="18"/>
      <c r="S53" s="18" t="s">
        <v>17</v>
      </c>
      <c r="T53" s="27" t="s">
        <v>21</v>
      </c>
      <c r="U53" s="18" t="s">
        <v>19</v>
      </c>
      <c r="V53" s="16"/>
    </row>
    <row r="54" spans="2:22" s="9" customFormat="1" ht="12.75">
      <c r="B54" s="13"/>
      <c r="C54" s="14" t="s">
        <v>22</v>
      </c>
      <c r="D54" s="14">
        <v>1000</v>
      </c>
      <c r="E54" s="28"/>
      <c r="F54" s="14"/>
      <c r="G54" s="14"/>
      <c r="H54" s="14" t="s">
        <v>22</v>
      </c>
      <c r="I54" s="14">
        <v>115</v>
      </c>
      <c r="J54" s="28"/>
      <c r="K54" s="14"/>
      <c r="L54" s="14"/>
      <c r="M54" s="14"/>
      <c r="N54" s="14"/>
      <c r="O54" s="28"/>
      <c r="P54" s="14"/>
      <c r="Q54" s="14"/>
      <c r="R54" s="14" t="s">
        <v>22</v>
      </c>
      <c r="S54" s="14">
        <v>1115</v>
      </c>
      <c r="T54" s="28"/>
      <c r="U54" s="14"/>
      <c r="V54" s="16"/>
    </row>
    <row r="55" spans="2:22" s="9" customFormat="1" ht="12.75">
      <c r="B55" s="13"/>
      <c r="C55" s="14"/>
      <c r="D55" s="14"/>
      <c r="E55" s="29">
        <v>1115</v>
      </c>
      <c r="F55" s="14" t="s">
        <v>34</v>
      </c>
      <c r="G55" s="14"/>
      <c r="H55" s="14"/>
      <c r="I55" s="14"/>
      <c r="J55" s="29"/>
      <c r="K55" s="14"/>
      <c r="L55" s="14"/>
      <c r="M55" s="14"/>
      <c r="N55" s="14"/>
      <c r="O55" s="29"/>
      <c r="P55" s="14"/>
      <c r="Q55" s="14"/>
      <c r="R55" s="14"/>
      <c r="S55" s="14"/>
      <c r="T55" s="29">
        <v>1115</v>
      </c>
      <c r="U55" s="14" t="s">
        <v>34</v>
      </c>
      <c r="V55" s="16"/>
    </row>
    <row r="56" spans="2:22" s="9" customFormat="1" ht="12.75">
      <c r="B56" s="47" t="s">
        <v>64</v>
      </c>
      <c r="C56" s="14" t="s">
        <v>24</v>
      </c>
      <c r="D56" s="14">
        <v>0</v>
      </c>
      <c r="E56" s="29"/>
      <c r="F56" s="14"/>
      <c r="G56" s="14"/>
      <c r="H56" s="14"/>
      <c r="I56" s="14"/>
      <c r="J56" s="29"/>
      <c r="K56" s="14"/>
      <c r="L56" s="14"/>
      <c r="M56" s="14"/>
      <c r="N56" s="14"/>
      <c r="O56" s="29"/>
      <c r="P56" s="14"/>
      <c r="Q56" s="14"/>
      <c r="R56" s="14" t="s">
        <v>24</v>
      </c>
      <c r="S56" s="14">
        <v>0</v>
      </c>
      <c r="T56" s="29"/>
      <c r="U56" s="14"/>
      <c r="V56" s="16"/>
    </row>
    <row r="57" spans="2:22" s="9" customFormat="1" ht="25.5">
      <c r="B57" s="17"/>
      <c r="C57" s="33"/>
      <c r="D57" s="33"/>
      <c r="E57" s="29">
        <v>0</v>
      </c>
      <c r="F57" s="33" t="s">
        <v>77</v>
      </c>
      <c r="G57" s="14"/>
      <c r="H57" s="14"/>
      <c r="I57" s="14"/>
      <c r="J57" s="29"/>
      <c r="K57" s="14"/>
      <c r="L57" s="14"/>
      <c r="M57" s="14"/>
      <c r="N57" s="14"/>
      <c r="O57" s="29"/>
      <c r="P57" s="14"/>
      <c r="Q57" s="14"/>
      <c r="R57" s="33"/>
      <c r="S57" s="33"/>
      <c r="T57" s="29">
        <v>0</v>
      </c>
      <c r="U57" s="33" t="s">
        <v>77</v>
      </c>
      <c r="V57" s="16"/>
    </row>
    <row r="58" spans="2:22" s="9" customFormat="1" ht="25.5">
      <c r="B58" s="17"/>
      <c r="C58" s="14" t="s">
        <v>36</v>
      </c>
      <c r="D58" s="14">
        <v>115</v>
      </c>
      <c r="E58" s="29"/>
      <c r="F58" s="14" t="s">
        <v>35</v>
      </c>
      <c r="G58" s="14"/>
      <c r="H58" s="14" t="s">
        <v>36</v>
      </c>
      <c r="I58" s="14">
        <v>-115</v>
      </c>
      <c r="J58" s="29"/>
      <c r="K58" s="14"/>
      <c r="L58" s="14"/>
      <c r="M58" s="14"/>
      <c r="N58" s="14"/>
      <c r="O58" s="29"/>
      <c r="P58" s="14"/>
      <c r="Q58" s="14"/>
      <c r="R58" s="14" t="s">
        <v>36</v>
      </c>
      <c r="S58" s="14">
        <v>0</v>
      </c>
      <c r="T58" s="29"/>
      <c r="U58" s="14" t="s">
        <v>35</v>
      </c>
      <c r="V58" s="16"/>
    </row>
    <row r="59" spans="2:22" s="9" customFormat="1" ht="13.5" thickBot="1">
      <c r="B59" s="13"/>
      <c r="C59" s="31"/>
      <c r="D59" s="31">
        <f>SUM(D53:D58)</f>
        <v>1115</v>
      </c>
      <c r="E59" s="32">
        <f>SUM(E53:E58)</f>
        <v>1115</v>
      </c>
      <c r="F59" s="31"/>
      <c r="G59" s="14"/>
      <c r="H59" s="31"/>
      <c r="I59" s="31">
        <f>SUM(I53:I58)</f>
        <v>0</v>
      </c>
      <c r="J59" s="32">
        <f>SUM(J53:J58)</f>
        <v>0</v>
      </c>
      <c r="K59" s="31"/>
      <c r="L59" s="14"/>
      <c r="M59" s="31"/>
      <c r="N59" s="31">
        <f>SUM(N53:N58)</f>
        <v>0</v>
      </c>
      <c r="O59" s="32">
        <f>SUM(O53:O58)</f>
        <v>0</v>
      </c>
      <c r="P59" s="31"/>
      <c r="Q59" s="14"/>
      <c r="R59" s="31"/>
      <c r="S59" s="31">
        <f>SUM(S53:S58)</f>
        <v>1115</v>
      </c>
      <c r="T59" s="32">
        <f>SUM(T53:T58)</f>
        <v>1115</v>
      </c>
      <c r="U59" s="31"/>
      <c r="V59" s="16"/>
    </row>
    <row r="60" spans="2:22" s="9" customFormat="1" ht="14.25" thickBot="1" thickTop="1">
      <c r="B60" s="36"/>
      <c r="C60" s="18"/>
      <c r="D60" s="18"/>
      <c r="E60" s="18"/>
      <c r="F60" s="18"/>
      <c r="G60" s="18"/>
      <c r="H60" s="18"/>
      <c r="I60" s="18"/>
      <c r="J60" s="18"/>
      <c r="K60" s="18"/>
      <c r="L60" s="18"/>
      <c r="M60" s="18"/>
      <c r="N60" s="18"/>
      <c r="O60" s="18"/>
      <c r="P60" s="18"/>
      <c r="Q60" s="18"/>
      <c r="R60" s="18"/>
      <c r="S60" s="18"/>
      <c r="T60" s="18"/>
      <c r="U60" s="18"/>
      <c r="V60" s="25"/>
    </row>
  </sheetData>
  <printOptions/>
  <pageMargins left="0.16" right="0.16" top="0.99" bottom="0.99" header="0.51" footer="0.51"/>
  <pageSetup fitToHeight="1" fitToWidth="1" horizontalDpi="600" verticalDpi="600" orientation="landscape" paperSize="9" scale="50" r:id="rId1"/>
  <headerFooter alignWithMargins="0">
    <oddFooter>&amp;L&amp;F&amp;C&amp;A&amp;R&amp;P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61</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4"/>
      <c r="L5" s="44"/>
      <c r="M5" s="39"/>
      <c r="N5" s="39" t="s">
        <v>2</v>
      </c>
      <c r="O5" s="14"/>
      <c r="P5" s="14"/>
      <c r="Q5" s="14"/>
      <c r="R5" s="14"/>
      <c r="S5" s="14"/>
      <c r="T5" s="14"/>
      <c r="U5" s="16"/>
    </row>
    <row r="6" spans="2:21" s="9" customFormat="1" ht="12.75">
      <c r="B6" s="8"/>
      <c r="C6" s="13"/>
      <c r="D6" s="14"/>
      <c r="E6" s="14"/>
      <c r="F6" s="14"/>
      <c r="G6" s="14"/>
      <c r="H6" s="14"/>
      <c r="I6" s="14"/>
      <c r="J6" s="14"/>
      <c r="K6" s="14"/>
      <c r="L6" s="39"/>
      <c r="M6" s="39"/>
      <c r="N6" s="44" t="s">
        <v>58</v>
      </c>
      <c r="O6" s="14"/>
      <c r="P6" s="14"/>
      <c r="Q6" s="14"/>
      <c r="R6" s="14"/>
      <c r="S6" s="14"/>
      <c r="T6" s="14"/>
      <c r="U6" s="16"/>
    </row>
    <row r="7" spans="2:21" s="9" customFormat="1" ht="12.75">
      <c r="B7" s="8"/>
      <c r="C7" s="13"/>
      <c r="D7" s="14"/>
      <c r="E7" s="14"/>
      <c r="F7" s="14"/>
      <c r="G7" s="14"/>
      <c r="H7" s="14"/>
      <c r="I7" s="14"/>
      <c r="J7" s="14"/>
      <c r="K7" s="14"/>
      <c r="L7" s="39"/>
      <c r="M7" s="39" t="s">
        <v>6</v>
      </c>
      <c r="N7" s="39" t="s">
        <v>60</v>
      </c>
      <c r="O7" s="14"/>
      <c r="P7" s="14"/>
      <c r="Q7" s="14"/>
      <c r="R7" s="14"/>
      <c r="S7" s="14" t="s">
        <v>6</v>
      </c>
      <c r="T7" s="14"/>
      <c r="U7" s="16"/>
    </row>
    <row r="8" spans="2:21" s="9" customFormat="1" ht="13.5" thickBot="1">
      <c r="B8" s="8"/>
      <c r="C8" s="17" t="s">
        <v>8</v>
      </c>
      <c r="D8" s="18" t="s">
        <v>9</v>
      </c>
      <c r="E8" s="19"/>
      <c r="F8" s="18"/>
      <c r="G8" s="18"/>
      <c r="H8" s="18"/>
      <c r="I8" s="18"/>
      <c r="J8" s="18"/>
      <c r="K8" s="18"/>
      <c r="L8" s="18"/>
      <c r="M8" s="18" t="s">
        <v>11</v>
      </c>
      <c r="N8" s="19" t="s">
        <v>33</v>
      </c>
      <c r="O8" s="18"/>
      <c r="P8" s="18"/>
      <c r="Q8" s="18"/>
      <c r="R8" s="18"/>
      <c r="S8" s="18" t="s">
        <v>13</v>
      </c>
      <c r="T8" s="19"/>
      <c r="U8" s="16"/>
    </row>
    <row r="9" spans="3:21" s="20" customFormat="1" ht="12.75">
      <c r="C9" s="17" t="s">
        <v>14</v>
      </c>
      <c r="D9" s="21">
        <v>103</v>
      </c>
      <c r="E9" s="22"/>
      <c r="F9" s="21"/>
      <c r="G9" s="21"/>
      <c r="H9" s="21"/>
      <c r="I9" s="21"/>
      <c r="J9" s="21"/>
      <c r="K9" s="21"/>
      <c r="L9" s="21"/>
      <c r="M9" s="21">
        <v>101</v>
      </c>
      <c r="N9" s="22">
        <v>102</v>
      </c>
      <c r="O9" s="21"/>
      <c r="P9" s="21"/>
      <c r="Q9" s="21"/>
      <c r="R9" s="21"/>
      <c r="S9" s="21">
        <v>105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0</v>
      </c>
      <c r="E17" s="28"/>
      <c r="F17" s="14"/>
      <c r="G17" s="14"/>
      <c r="H17" s="14"/>
      <c r="I17" s="14"/>
      <c r="J17" s="28"/>
      <c r="K17" s="14"/>
      <c r="L17" s="14"/>
      <c r="M17" s="14"/>
      <c r="N17" s="14"/>
      <c r="O17" s="28"/>
      <c r="P17" s="14"/>
      <c r="Q17" s="14"/>
      <c r="R17" s="14" t="s">
        <v>22</v>
      </c>
      <c r="S17" s="14">
        <v>0</v>
      </c>
      <c r="T17" s="28"/>
      <c r="U17" s="14"/>
      <c r="V17" s="16"/>
    </row>
    <row r="18" spans="2:22" s="9" customFormat="1" ht="12.75">
      <c r="B18" s="13"/>
      <c r="C18" s="14"/>
      <c r="D18" s="14"/>
      <c r="E18" s="29">
        <v>1030</v>
      </c>
      <c r="F18" s="14" t="s">
        <v>34</v>
      </c>
      <c r="G18" s="14"/>
      <c r="H18" s="14"/>
      <c r="I18" s="14"/>
      <c r="J18" s="29"/>
      <c r="K18" s="14"/>
      <c r="L18" s="14"/>
      <c r="M18" s="14"/>
      <c r="N18" s="14"/>
      <c r="O18" s="29">
        <v>-20</v>
      </c>
      <c r="P18" s="14" t="s">
        <v>34</v>
      </c>
      <c r="Q18" s="14"/>
      <c r="R18" s="14"/>
      <c r="S18" s="14"/>
      <c r="T18" s="29">
        <f>1030-20</f>
        <v>1010</v>
      </c>
      <c r="U18" s="14" t="s">
        <v>34</v>
      </c>
      <c r="V18" s="16"/>
    </row>
    <row r="19" spans="2:22" s="9" customFormat="1" ht="12.75">
      <c r="B19" s="17" t="s">
        <v>23</v>
      </c>
      <c r="C19" s="14" t="s">
        <v>24</v>
      </c>
      <c r="D19" s="14">
        <f>10*103</f>
        <v>1030</v>
      </c>
      <c r="E19" s="29"/>
      <c r="F19" s="14"/>
      <c r="G19" s="14"/>
      <c r="H19" s="14"/>
      <c r="I19" s="14"/>
      <c r="J19" s="29"/>
      <c r="K19" s="14"/>
      <c r="L19" s="14"/>
      <c r="M19" s="14" t="s">
        <v>24</v>
      </c>
      <c r="N19" s="14">
        <f>10*(101-103)</f>
        <v>-20</v>
      </c>
      <c r="O19" s="29"/>
      <c r="P19" s="14"/>
      <c r="Q19" s="14"/>
      <c r="R19" s="14" t="s">
        <v>24</v>
      </c>
      <c r="S19" s="14">
        <f>10*101</f>
        <v>1010</v>
      </c>
      <c r="T19" s="29"/>
      <c r="U19" s="14"/>
      <c r="V19" s="16"/>
    </row>
    <row r="20" spans="2:22" s="9" customFormat="1" ht="25.5">
      <c r="B20" s="17"/>
      <c r="C20" s="14"/>
      <c r="D20" s="14"/>
      <c r="E20" s="29">
        <v>0</v>
      </c>
      <c r="F20" s="14" t="s">
        <v>70</v>
      </c>
      <c r="G20" s="14"/>
      <c r="H20" s="14"/>
      <c r="I20" s="14"/>
      <c r="J20" s="29"/>
      <c r="K20" s="14"/>
      <c r="L20" s="14"/>
      <c r="M20" s="14"/>
      <c r="N20" s="14"/>
      <c r="O20" s="29">
        <v>0</v>
      </c>
      <c r="P20" s="14" t="s">
        <v>70</v>
      </c>
      <c r="Q20" s="14"/>
      <c r="R20" s="14"/>
      <c r="S20" s="14"/>
      <c r="T20" s="29">
        <v>0</v>
      </c>
      <c r="U20" s="14" t="s">
        <v>70</v>
      </c>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1030</v>
      </c>
      <c r="E22" s="32">
        <f>SUM(E17:E21)</f>
        <v>1030</v>
      </c>
      <c r="F22" s="31"/>
      <c r="G22" s="14"/>
      <c r="H22" s="31"/>
      <c r="I22" s="31">
        <f>SUM(I17:I21)</f>
        <v>0</v>
      </c>
      <c r="J22" s="32">
        <f>SUM(J17:J21)</f>
        <v>0</v>
      </c>
      <c r="K22" s="31"/>
      <c r="L22" s="14"/>
      <c r="M22" s="31"/>
      <c r="N22" s="31">
        <f>SUM(N17:N21)</f>
        <v>-20</v>
      </c>
      <c r="O22" s="32">
        <f>SUM(O17:O21)</f>
        <v>-20</v>
      </c>
      <c r="P22" s="31"/>
      <c r="Q22" s="14"/>
      <c r="R22" s="31"/>
      <c r="S22" s="31">
        <f>SUM(S17:S21)</f>
        <v>1010</v>
      </c>
      <c r="T22" s="32">
        <f>SUM(T17:T21)</f>
        <v>1010</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34">
        <f>-1*100</f>
        <v>-100</v>
      </c>
      <c r="J24" s="35"/>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0</v>
      </c>
      <c r="E29" s="28"/>
      <c r="F29" s="14"/>
      <c r="G29" s="14"/>
      <c r="H29" s="14" t="s">
        <v>22</v>
      </c>
      <c r="I29" s="14">
        <v>100</v>
      </c>
      <c r="J29" s="28"/>
      <c r="K29" s="14"/>
      <c r="L29" s="14"/>
      <c r="M29" s="14"/>
      <c r="N29" s="14"/>
      <c r="O29" s="28"/>
      <c r="P29" s="14"/>
      <c r="Q29" s="14"/>
      <c r="R29" s="14" t="s">
        <v>22</v>
      </c>
      <c r="S29" s="14">
        <v>100</v>
      </c>
      <c r="T29" s="28"/>
      <c r="U29" s="14"/>
      <c r="V29" s="16"/>
    </row>
    <row r="30" spans="2:22" s="9" customFormat="1" ht="12.75">
      <c r="B30" s="13"/>
      <c r="C30" s="14"/>
      <c r="D30" s="14"/>
      <c r="E30" s="29">
        <v>1010</v>
      </c>
      <c r="F30" s="14" t="s">
        <v>34</v>
      </c>
      <c r="G30" s="14"/>
      <c r="H30" s="14"/>
      <c r="I30" s="14"/>
      <c r="J30" s="29"/>
      <c r="K30" s="14"/>
      <c r="L30" s="14"/>
      <c r="M30" s="14"/>
      <c r="N30" s="14"/>
      <c r="O30" s="29">
        <v>35</v>
      </c>
      <c r="P30" s="14" t="s">
        <v>34</v>
      </c>
      <c r="Q30" s="14"/>
      <c r="R30" s="14"/>
      <c r="S30" s="14"/>
      <c r="T30" s="29">
        <v>1045</v>
      </c>
      <c r="U30" s="14" t="s">
        <v>34</v>
      </c>
      <c r="V30" s="16"/>
    </row>
    <row r="31" spans="2:22" s="9" customFormat="1" ht="12.75">
      <c r="B31" s="17" t="s">
        <v>23</v>
      </c>
      <c r="C31" s="14" t="s">
        <v>24</v>
      </c>
      <c r="D31" s="14">
        <f>10*101</f>
        <v>1010</v>
      </c>
      <c r="E31" s="29"/>
      <c r="F31" s="14"/>
      <c r="G31" s="14"/>
      <c r="H31" s="14" t="s">
        <v>24</v>
      </c>
      <c r="I31" s="14">
        <v>-100</v>
      </c>
      <c r="J31" s="29"/>
      <c r="K31" s="14"/>
      <c r="L31" s="15"/>
      <c r="M31" s="14" t="s">
        <v>24</v>
      </c>
      <c r="N31" s="14">
        <f>9*(105-101)+1*(100-101)</f>
        <v>35</v>
      </c>
      <c r="O31" s="29"/>
      <c r="P31" s="14"/>
      <c r="Q31" s="14"/>
      <c r="R31" s="14" t="s">
        <v>24</v>
      </c>
      <c r="S31" s="14">
        <f>9*105</f>
        <v>945</v>
      </c>
      <c r="T31" s="29"/>
      <c r="U31" s="14"/>
      <c r="V31" s="16"/>
    </row>
    <row r="32" spans="2:22" s="9" customFormat="1" ht="25.5">
      <c r="B32" s="17"/>
      <c r="C32" s="14"/>
      <c r="D32" s="14"/>
      <c r="E32" s="29">
        <v>0</v>
      </c>
      <c r="F32" s="14" t="s">
        <v>70</v>
      </c>
      <c r="G32" s="14"/>
      <c r="H32" s="14"/>
      <c r="I32" s="14"/>
      <c r="J32" s="29"/>
      <c r="K32" s="14"/>
      <c r="L32" s="14"/>
      <c r="M32" s="14"/>
      <c r="N32" s="14"/>
      <c r="O32" s="29"/>
      <c r="P32" s="14"/>
      <c r="Q32" s="14"/>
      <c r="R32" s="14"/>
      <c r="S32" s="14"/>
      <c r="T32" s="29">
        <v>0</v>
      </c>
      <c r="U32" s="14" t="s">
        <v>70</v>
      </c>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1010</v>
      </c>
      <c r="E34" s="32">
        <f>SUM(E29:E33)</f>
        <v>1010</v>
      </c>
      <c r="F34" s="31"/>
      <c r="G34" s="14"/>
      <c r="H34" s="31"/>
      <c r="I34" s="31">
        <f>SUM(I29:I33)</f>
        <v>0</v>
      </c>
      <c r="J34" s="32">
        <f>SUM(J29:J33)</f>
        <v>0</v>
      </c>
      <c r="K34" s="31"/>
      <c r="L34" s="14"/>
      <c r="M34" s="31"/>
      <c r="N34" s="31">
        <f>SUM(N29:N33)</f>
        <v>35</v>
      </c>
      <c r="O34" s="32">
        <f>SUM(O29:O33)</f>
        <v>35</v>
      </c>
      <c r="P34" s="31"/>
      <c r="Q34" s="14"/>
      <c r="R34" s="31"/>
      <c r="S34" s="31">
        <f>SUM(S29:S33)</f>
        <v>1045</v>
      </c>
      <c r="T34" s="32">
        <f>SUM(T29:T33)</f>
        <v>1045</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0</v>
      </c>
      <c r="E42" s="28"/>
      <c r="F42" s="14"/>
      <c r="G42" s="14"/>
      <c r="H42" s="14" t="s">
        <v>22</v>
      </c>
      <c r="I42" s="14"/>
      <c r="J42" s="28"/>
      <c r="K42" s="14"/>
      <c r="L42" s="14"/>
      <c r="M42" s="14"/>
      <c r="N42" s="14"/>
      <c r="O42" s="28"/>
      <c r="P42" s="14"/>
      <c r="Q42" s="14"/>
      <c r="R42" s="14" t="s">
        <v>22</v>
      </c>
      <c r="S42" s="14">
        <v>0</v>
      </c>
      <c r="T42" s="28"/>
      <c r="U42" s="14"/>
      <c r="V42" s="16"/>
    </row>
    <row r="43" spans="2:22" s="9" customFormat="1" ht="12.75">
      <c r="B43" s="13"/>
      <c r="C43" s="14"/>
      <c r="D43" s="14"/>
      <c r="E43" s="29">
        <v>1030</v>
      </c>
      <c r="F43" s="14" t="s">
        <v>34</v>
      </c>
      <c r="G43" s="14"/>
      <c r="H43" s="14"/>
      <c r="I43" s="14"/>
      <c r="J43" s="29"/>
      <c r="K43" s="14"/>
      <c r="L43" s="14"/>
      <c r="M43" s="14"/>
      <c r="N43" s="14"/>
      <c r="O43" s="29">
        <v>-21</v>
      </c>
      <c r="P43" s="14" t="s">
        <v>34</v>
      </c>
      <c r="Q43" s="14"/>
      <c r="R43" s="14"/>
      <c r="S43" s="14"/>
      <c r="T43" s="29">
        <f>1030-21</f>
        <v>1009</v>
      </c>
      <c r="U43" s="14" t="s">
        <v>34</v>
      </c>
      <c r="V43" s="16"/>
    </row>
    <row r="44" spans="2:22" s="9" customFormat="1" ht="12.75">
      <c r="B44" s="47" t="s">
        <v>64</v>
      </c>
      <c r="C44" s="14" t="s">
        <v>24</v>
      </c>
      <c r="D44" s="14">
        <f>10*103</f>
        <v>1030</v>
      </c>
      <c r="E44" s="29"/>
      <c r="F44" s="14"/>
      <c r="G44" s="14"/>
      <c r="H44" s="14" t="s">
        <v>24</v>
      </c>
      <c r="I44" s="14">
        <v>-100</v>
      </c>
      <c r="J44" s="29"/>
      <c r="K44" s="14"/>
      <c r="L44" s="14"/>
      <c r="M44" s="14" t="s">
        <v>24</v>
      </c>
      <c r="N44" s="14">
        <f>9*(101-103)+1*(100-103)</f>
        <v>-21</v>
      </c>
      <c r="O44" s="29"/>
      <c r="P44" s="14"/>
      <c r="Q44" s="14"/>
      <c r="R44" s="14" t="s">
        <v>24</v>
      </c>
      <c r="S44" s="14">
        <f>9*101</f>
        <v>909</v>
      </c>
      <c r="T44" s="29"/>
      <c r="U44" s="14"/>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t="s">
        <v>36</v>
      </c>
      <c r="D46" s="14">
        <v>0</v>
      </c>
      <c r="E46" s="29"/>
      <c r="F46" s="14"/>
      <c r="G46" s="14"/>
      <c r="H46" s="14" t="s">
        <v>36</v>
      </c>
      <c r="I46" s="14">
        <v>100</v>
      </c>
      <c r="J46" s="29"/>
      <c r="K46" s="14"/>
      <c r="L46" s="14"/>
      <c r="M46" s="14"/>
      <c r="N46" s="14"/>
      <c r="O46" s="29"/>
      <c r="P46" s="14"/>
      <c r="Q46" s="14"/>
      <c r="R46" s="14" t="s">
        <v>36</v>
      </c>
      <c r="S46" s="14">
        <v>100</v>
      </c>
      <c r="T46" s="29"/>
      <c r="U46" s="14"/>
      <c r="V46" s="16"/>
    </row>
    <row r="47" spans="2:22" s="9" customFormat="1" ht="13.5" thickBot="1">
      <c r="B47" s="13"/>
      <c r="C47" s="31"/>
      <c r="D47" s="31">
        <f>SUM(D41:D46)</f>
        <v>1030</v>
      </c>
      <c r="E47" s="32">
        <f>SUM(E41:E46)</f>
        <v>1030</v>
      </c>
      <c r="F47" s="31"/>
      <c r="G47" s="14"/>
      <c r="H47" s="31"/>
      <c r="I47" s="31">
        <f>SUM(I41:I46)</f>
        <v>0</v>
      </c>
      <c r="J47" s="32">
        <f>SUM(J41:J46)</f>
        <v>0</v>
      </c>
      <c r="K47" s="31"/>
      <c r="L47" s="14"/>
      <c r="M47" s="31"/>
      <c r="N47" s="31">
        <f>SUM(N41:N46)</f>
        <v>-21</v>
      </c>
      <c r="O47" s="32">
        <f>SUM(O41:O46)</f>
        <v>-21</v>
      </c>
      <c r="P47" s="31"/>
      <c r="Q47" s="14"/>
      <c r="R47" s="31"/>
      <c r="S47" s="31">
        <f>SUM(S41:S46)</f>
        <v>1009</v>
      </c>
      <c r="T47" s="32">
        <f>SUM(T41:T46)</f>
        <v>1009</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0</v>
      </c>
      <c r="E52" s="28"/>
      <c r="F52" s="14"/>
      <c r="G52" s="14"/>
      <c r="H52" s="14" t="s">
        <v>22</v>
      </c>
      <c r="I52" s="14">
        <v>100</v>
      </c>
      <c r="J52" s="28"/>
      <c r="K52" s="14"/>
      <c r="L52" s="14"/>
      <c r="M52" s="14"/>
      <c r="N52" s="14"/>
      <c r="O52" s="28"/>
      <c r="P52" s="14"/>
      <c r="Q52" s="14"/>
      <c r="R52" s="14" t="s">
        <v>22</v>
      </c>
      <c r="S52" s="14">
        <v>100</v>
      </c>
      <c r="T52" s="28"/>
      <c r="U52" s="14"/>
      <c r="V52" s="16"/>
    </row>
    <row r="53" spans="2:22" s="9" customFormat="1" ht="12.75">
      <c r="B53" s="13"/>
      <c r="C53" s="14"/>
      <c r="D53" s="14"/>
      <c r="E53" s="29">
        <v>1009</v>
      </c>
      <c r="F53" s="14" t="s">
        <v>34</v>
      </c>
      <c r="G53" s="14"/>
      <c r="H53" s="14"/>
      <c r="I53" s="14"/>
      <c r="J53" s="29"/>
      <c r="K53" s="14"/>
      <c r="L53" s="14"/>
      <c r="M53" s="14"/>
      <c r="N53" s="14"/>
      <c r="O53" s="29">
        <v>36</v>
      </c>
      <c r="P53" s="14" t="s">
        <v>34</v>
      </c>
      <c r="Q53" s="14"/>
      <c r="R53" s="14"/>
      <c r="S53" s="14"/>
      <c r="T53" s="29">
        <v>1045</v>
      </c>
      <c r="U53" s="14" t="s">
        <v>34</v>
      </c>
      <c r="V53" s="16"/>
    </row>
    <row r="54" spans="2:22" s="9" customFormat="1" ht="12.75">
      <c r="B54" s="47" t="s">
        <v>64</v>
      </c>
      <c r="C54" s="14" t="s">
        <v>24</v>
      </c>
      <c r="D54" s="14">
        <f>9*101</f>
        <v>909</v>
      </c>
      <c r="E54" s="29"/>
      <c r="F54" s="14"/>
      <c r="G54" s="14"/>
      <c r="H54" s="14"/>
      <c r="I54" s="14"/>
      <c r="J54" s="29"/>
      <c r="K54" s="14"/>
      <c r="L54" s="14"/>
      <c r="M54" s="14" t="s">
        <v>24</v>
      </c>
      <c r="N54" s="14">
        <f>9*(105-101)</f>
        <v>36</v>
      </c>
      <c r="O54" s="29"/>
      <c r="P54" s="14"/>
      <c r="Q54" s="14"/>
      <c r="R54" s="14" t="s">
        <v>24</v>
      </c>
      <c r="S54" s="14">
        <f>9*105</f>
        <v>945</v>
      </c>
      <c r="T54" s="29"/>
      <c r="U54" s="14"/>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t="s">
        <v>36</v>
      </c>
      <c r="D56" s="14">
        <v>100</v>
      </c>
      <c r="E56" s="29"/>
      <c r="F56" s="14"/>
      <c r="G56" s="14"/>
      <c r="H56" s="14" t="s">
        <v>36</v>
      </c>
      <c r="I56" s="14">
        <v>-100</v>
      </c>
      <c r="J56" s="29"/>
      <c r="K56" s="14"/>
      <c r="L56" s="14"/>
      <c r="M56" s="14"/>
      <c r="N56" s="14"/>
      <c r="O56" s="29"/>
      <c r="P56" s="14"/>
      <c r="Q56" s="14"/>
      <c r="R56" s="14" t="s">
        <v>36</v>
      </c>
      <c r="S56" s="14">
        <v>0</v>
      </c>
      <c r="T56" s="29"/>
      <c r="U56" s="14"/>
      <c r="V56" s="16"/>
    </row>
    <row r="57" spans="2:22" s="9" customFormat="1" ht="13.5" thickBot="1">
      <c r="B57" s="13"/>
      <c r="C57" s="31"/>
      <c r="D57" s="31">
        <f>SUM(D51:D56)</f>
        <v>1009</v>
      </c>
      <c r="E57" s="32">
        <f>SUM(E51:E56)</f>
        <v>1009</v>
      </c>
      <c r="F57" s="31"/>
      <c r="G57" s="14"/>
      <c r="H57" s="31"/>
      <c r="I57" s="31">
        <f>SUM(I51:I56)</f>
        <v>0</v>
      </c>
      <c r="J57" s="32">
        <f>SUM(J51:J56)</f>
        <v>0</v>
      </c>
      <c r="K57" s="31"/>
      <c r="L57" s="14"/>
      <c r="M57" s="31"/>
      <c r="N57" s="31">
        <f>SUM(N51:N56)</f>
        <v>36</v>
      </c>
      <c r="O57" s="32">
        <f>SUM(O51:O56)</f>
        <v>36</v>
      </c>
      <c r="P57" s="31"/>
      <c r="Q57" s="14"/>
      <c r="R57" s="31"/>
      <c r="S57" s="31">
        <f>SUM(S51:S56)</f>
        <v>1045</v>
      </c>
      <c r="T57" s="32">
        <f>SUM(T51:T56)</f>
        <v>1045</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65</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4"/>
      <c r="L5" s="44"/>
      <c r="M5" s="39"/>
      <c r="N5" s="39" t="s">
        <v>2</v>
      </c>
      <c r="O5" s="14"/>
      <c r="P5" s="14"/>
      <c r="Q5" s="14"/>
      <c r="R5" s="14"/>
      <c r="S5" s="14"/>
      <c r="T5" s="14"/>
      <c r="U5" s="16"/>
    </row>
    <row r="6" spans="2:21" s="9" customFormat="1" ht="12.75">
      <c r="B6" s="8"/>
      <c r="C6" s="13"/>
      <c r="D6" s="14"/>
      <c r="E6" s="14"/>
      <c r="F6" s="14"/>
      <c r="G6" s="14"/>
      <c r="H6" s="14"/>
      <c r="I6" s="14"/>
      <c r="J6" s="14"/>
      <c r="K6" s="14"/>
      <c r="L6" s="39"/>
      <c r="M6" s="39"/>
      <c r="N6" s="44" t="s">
        <v>59</v>
      </c>
      <c r="O6" s="14"/>
      <c r="P6" s="14"/>
      <c r="Q6" s="14"/>
      <c r="R6" s="14"/>
      <c r="S6" s="14"/>
      <c r="T6" s="14"/>
      <c r="U6" s="16"/>
    </row>
    <row r="7" spans="2:21" s="9" customFormat="1" ht="12.75">
      <c r="B7" s="8"/>
      <c r="C7" s="13"/>
      <c r="D7" s="14"/>
      <c r="E7" s="14"/>
      <c r="F7" s="14"/>
      <c r="G7" s="14"/>
      <c r="H7" s="14"/>
      <c r="I7" s="14"/>
      <c r="J7" s="14"/>
      <c r="K7" s="14"/>
      <c r="L7" s="39"/>
      <c r="M7" s="39" t="s">
        <v>6</v>
      </c>
      <c r="N7" s="39" t="s">
        <v>60</v>
      </c>
      <c r="O7" s="14"/>
      <c r="P7" s="14"/>
      <c r="Q7" s="14"/>
      <c r="R7" s="14"/>
      <c r="S7" s="14" t="s">
        <v>6</v>
      </c>
      <c r="T7" s="14"/>
      <c r="U7" s="16"/>
    </row>
    <row r="8" spans="2:21" s="9" customFormat="1" ht="13.5" thickBot="1">
      <c r="B8" s="8"/>
      <c r="C8" s="17" t="s">
        <v>8</v>
      </c>
      <c r="D8" s="18" t="s">
        <v>9</v>
      </c>
      <c r="E8" s="19"/>
      <c r="F8" s="18"/>
      <c r="G8" s="18"/>
      <c r="H8" s="18"/>
      <c r="I8" s="18"/>
      <c r="J8" s="18"/>
      <c r="K8" s="18"/>
      <c r="L8" s="18"/>
      <c r="M8" s="18" t="s">
        <v>11</v>
      </c>
      <c r="N8" s="19" t="s">
        <v>33</v>
      </c>
      <c r="O8" s="18"/>
      <c r="P8" s="18"/>
      <c r="Q8" s="18"/>
      <c r="R8" s="18"/>
      <c r="S8" s="18" t="s">
        <v>13</v>
      </c>
      <c r="T8" s="19"/>
      <c r="U8" s="16"/>
    </row>
    <row r="9" spans="3:21" s="20" customFormat="1" ht="12.75">
      <c r="C9" s="17" t="s">
        <v>14</v>
      </c>
      <c r="D9" s="21">
        <v>103</v>
      </c>
      <c r="E9" s="22"/>
      <c r="F9" s="21"/>
      <c r="G9" s="21"/>
      <c r="H9" s="21"/>
      <c r="I9" s="21"/>
      <c r="J9" s="21"/>
      <c r="K9" s="21"/>
      <c r="L9" s="21"/>
      <c r="M9" s="21">
        <v>101</v>
      </c>
      <c r="N9" s="22"/>
      <c r="O9" s="21"/>
      <c r="P9" s="21"/>
      <c r="Q9" s="21"/>
      <c r="R9" s="21"/>
      <c r="S9" s="21"/>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0</v>
      </c>
      <c r="E17" s="28"/>
      <c r="F17" s="14"/>
      <c r="G17" s="14"/>
      <c r="H17" s="14"/>
      <c r="I17" s="14"/>
      <c r="J17" s="28"/>
      <c r="K17" s="14"/>
      <c r="L17" s="14"/>
      <c r="M17" s="14"/>
      <c r="N17" s="14"/>
      <c r="O17" s="28"/>
      <c r="P17" s="14"/>
      <c r="Q17" s="14"/>
      <c r="R17" s="14" t="s">
        <v>22</v>
      </c>
      <c r="S17" s="14">
        <v>0</v>
      </c>
      <c r="T17" s="28"/>
      <c r="U17" s="14"/>
      <c r="V17" s="16"/>
    </row>
    <row r="18" spans="2:22" s="9" customFormat="1" ht="12.75">
      <c r="B18" s="13"/>
      <c r="C18" s="14"/>
      <c r="D18" s="14"/>
      <c r="E18" s="29">
        <v>1030</v>
      </c>
      <c r="F18" s="14" t="s">
        <v>34</v>
      </c>
      <c r="G18" s="14"/>
      <c r="H18" s="14"/>
      <c r="I18" s="14"/>
      <c r="J18" s="29"/>
      <c r="K18" s="14"/>
      <c r="L18" s="14"/>
      <c r="M18" s="14"/>
      <c r="N18" s="14"/>
      <c r="O18" s="29">
        <v>-20</v>
      </c>
      <c r="P18" s="14" t="s">
        <v>34</v>
      </c>
      <c r="Q18" s="14"/>
      <c r="R18" s="14"/>
      <c r="S18" s="14"/>
      <c r="T18" s="29">
        <v>1010</v>
      </c>
      <c r="U18" s="14" t="s">
        <v>34</v>
      </c>
      <c r="V18" s="16"/>
    </row>
    <row r="19" spans="2:22" s="9" customFormat="1" ht="12.75">
      <c r="B19" s="17" t="s">
        <v>23</v>
      </c>
      <c r="C19" s="14" t="s">
        <v>24</v>
      </c>
      <c r="D19" s="14">
        <f>10*103</f>
        <v>1030</v>
      </c>
      <c r="E19" s="29"/>
      <c r="F19" s="14"/>
      <c r="G19" s="14"/>
      <c r="H19" s="14"/>
      <c r="I19" s="14"/>
      <c r="J19" s="29"/>
      <c r="K19" s="14"/>
      <c r="L19" s="14"/>
      <c r="M19" s="14" t="s">
        <v>24</v>
      </c>
      <c r="N19" s="14">
        <f>10*(101-103)</f>
        <v>-20</v>
      </c>
      <c r="O19" s="29"/>
      <c r="P19" s="14"/>
      <c r="Q19" s="14"/>
      <c r="R19" s="14" t="s">
        <v>24</v>
      </c>
      <c r="S19" s="14">
        <f>10*101</f>
        <v>1010</v>
      </c>
      <c r="T19" s="29"/>
      <c r="U19" s="14"/>
      <c r="V19" s="16"/>
    </row>
    <row r="20" spans="2:22" s="9" customFormat="1" ht="25.5">
      <c r="B20" s="17"/>
      <c r="C20" s="14"/>
      <c r="D20" s="14"/>
      <c r="E20" s="29">
        <v>0</v>
      </c>
      <c r="F20" s="14" t="s">
        <v>70</v>
      </c>
      <c r="G20" s="14"/>
      <c r="H20" s="14"/>
      <c r="I20" s="14"/>
      <c r="J20" s="29"/>
      <c r="K20" s="14"/>
      <c r="L20" s="14"/>
      <c r="M20" s="14"/>
      <c r="N20" s="14"/>
      <c r="O20" s="29">
        <v>0</v>
      </c>
      <c r="P20" s="14" t="s">
        <v>70</v>
      </c>
      <c r="Q20" s="14"/>
      <c r="R20" s="14"/>
      <c r="S20" s="14"/>
      <c r="T20" s="29">
        <v>0</v>
      </c>
      <c r="U20" s="14" t="s">
        <v>70</v>
      </c>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1030</v>
      </c>
      <c r="E22" s="32">
        <f>SUM(E17:E21)</f>
        <v>1030</v>
      </c>
      <c r="F22" s="31"/>
      <c r="G22" s="14"/>
      <c r="H22" s="31"/>
      <c r="I22" s="31">
        <f>SUM(I17:I21)</f>
        <v>0</v>
      </c>
      <c r="J22" s="32">
        <f>SUM(J17:J21)</f>
        <v>0</v>
      </c>
      <c r="K22" s="31"/>
      <c r="L22" s="14"/>
      <c r="M22" s="31"/>
      <c r="N22" s="31">
        <f>SUM(N17:N21)</f>
        <v>-20</v>
      </c>
      <c r="O22" s="32">
        <f>SUM(O17:O21)</f>
        <v>-20</v>
      </c>
      <c r="P22" s="31"/>
      <c r="Q22" s="14"/>
      <c r="R22" s="31"/>
      <c r="S22" s="31">
        <f>SUM(S17:S21)</f>
        <v>1010</v>
      </c>
      <c r="T22" s="32">
        <f>SUM(T17:T21)</f>
        <v>1010</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34">
        <f>-10*100</f>
        <v>-1000</v>
      </c>
      <c r="J24" s="35"/>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0</v>
      </c>
      <c r="E29" s="28"/>
      <c r="F29" s="14"/>
      <c r="G29" s="14"/>
      <c r="H29" s="14" t="s">
        <v>22</v>
      </c>
      <c r="I29" s="14">
        <v>1000</v>
      </c>
      <c r="J29" s="28"/>
      <c r="K29" s="14"/>
      <c r="L29" s="14"/>
      <c r="M29" s="14"/>
      <c r="N29" s="14"/>
      <c r="O29" s="28"/>
      <c r="P29" s="14"/>
      <c r="Q29" s="14"/>
      <c r="R29" s="14" t="s">
        <v>22</v>
      </c>
      <c r="S29" s="14">
        <v>1000</v>
      </c>
      <c r="T29" s="28"/>
      <c r="U29" s="14"/>
      <c r="V29" s="16"/>
    </row>
    <row r="30" spans="2:22" s="9" customFormat="1" ht="12.75">
      <c r="B30" s="13"/>
      <c r="C30" s="14"/>
      <c r="D30" s="14"/>
      <c r="E30" s="29">
        <v>1010</v>
      </c>
      <c r="F30" s="14" t="s">
        <v>34</v>
      </c>
      <c r="G30" s="14"/>
      <c r="H30" s="14"/>
      <c r="I30" s="14"/>
      <c r="J30" s="29"/>
      <c r="K30" s="14"/>
      <c r="L30" s="14"/>
      <c r="M30" s="14"/>
      <c r="N30" s="14"/>
      <c r="O30" s="29">
        <v>-10</v>
      </c>
      <c r="P30" s="14" t="s">
        <v>34</v>
      </c>
      <c r="Q30" s="14"/>
      <c r="R30" s="14"/>
      <c r="S30" s="14"/>
      <c r="T30" s="29">
        <v>1000</v>
      </c>
      <c r="U30" s="14" t="s">
        <v>34</v>
      </c>
      <c r="V30" s="16"/>
    </row>
    <row r="31" spans="2:22" s="9" customFormat="1" ht="12.75">
      <c r="B31" s="17" t="s">
        <v>23</v>
      </c>
      <c r="C31" s="14" t="s">
        <v>24</v>
      </c>
      <c r="D31" s="14">
        <f>10*101</f>
        <v>1010</v>
      </c>
      <c r="E31" s="29"/>
      <c r="F31" s="14"/>
      <c r="G31" s="14"/>
      <c r="H31" s="14" t="s">
        <v>24</v>
      </c>
      <c r="I31" s="14">
        <f>-10*100</f>
        <v>-1000</v>
      </c>
      <c r="J31" s="29"/>
      <c r="K31" s="14"/>
      <c r="L31" s="15"/>
      <c r="M31" s="14" t="s">
        <v>24</v>
      </c>
      <c r="N31" s="14">
        <f>-10*(101-100)</f>
        <v>-10</v>
      </c>
      <c r="O31" s="29"/>
      <c r="P31" s="14"/>
      <c r="Q31" s="14"/>
      <c r="R31" s="14" t="s">
        <v>24</v>
      </c>
      <c r="S31" s="14">
        <v>0</v>
      </c>
      <c r="T31" s="29"/>
      <c r="U31" s="14"/>
      <c r="V31" s="16"/>
    </row>
    <row r="32" spans="2:22" s="9" customFormat="1" ht="25.5">
      <c r="B32" s="17"/>
      <c r="C32" s="14"/>
      <c r="D32" s="14"/>
      <c r="E32" s="29">
        <v>0</v>
      </c>
      <c r="F32" s="14" t="s">
        <v>70</v>
      </c>
      <c r="G32" s="14"/>
      <c r="H32" s="14"/>
      <c r="I32" s="14"/>
      <c r="J32" s="29"/>
      <c r="K32" s="14"/>
      <c r="L32" s="14"/>
      <c r="M32" s="14"/>
      <c r="N32" s="14"/>
      <c r="O32" s="29">
        <v>0</v>
      </c>
      <c r="P32" s="14" t="s">
        <v>70</v>
      </c>
      <c r="Q32" s="14"/>
      <c r="R32" s="14"/>
      <c r="S32" s="14"/>
      <c r="T32" s="29">
        <v>0</v>
      </c>
      <c r="U32" s="14" t="s">
        <v>70</v>
      </c>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1010</v>
      </c>
      <c r="E34" s="32">
        <f>SUM(E29:E33)</f>
        <v>1010</v>
      </c>
      <c r="F34" s="31"/>
      <c r="G34" s="14"/>
      <c r="H34" s="31"/>
      <c r="I34" s="31">
        <f>SUM(I29:I33)</f>
        <v>0</v>
      </c>
      <c r="J34" s="32">
        <f>SUM(J29:J33)</f>
        <v>0</v>
      </c>
      <c r="K34" s="31"/>
      <c r="L34" s="14"/>
      <c r="M34" s="31"/>
      <c r="N34" s="31">
        <f>SUM(N29:N33)</f>
        <v>-10</v>
      </c>
      <c r="O34" s="32">
        <f>SUM(O29:O33)</f>
        <v>-10</v>
      </c>
      <c r="P34" s="31"/>
      <c r="Q34" s="14"/>
      <c r="R34" s="31"/>
      <c r="S34" s="31">
        <f>SUM(S29:S33)</f>
        <v>1000</v>
      </c>
      <c r="T34" s="32">
        <f>SUM(T29:T33)</f>
        <v>1000</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0</v>
      </c>
      <c r="E42" s="28"/>
      <c r="F42" s="14"/>
      <c r="G42" s="14"/>
      <c r="H42" s="14" t="s">
        <v>22</v>
      </c>
      <c r="I42" s="14"/>
      <c r="J42" s="28"/>
      <c r="K42" s="14"/>
      <c r="L42" s="14"/>
      <c r="M42" s="14"/>
      <c r="N42" s="14"/>
      <c r="O42" s="28"/>
      <c r="P42" s="14"/>
      <c r="Q42" s="14"/>
      <c r="R42" s="14" t="s">
        <v>22</v>
      </c>
      <c r="S42" s="14">
        <v>0</v>
      </c>
      <c r="T42" s="28"/>
      <c r="U42" s="14"/>
      <c r="V42" s="16"/>
    </row>
    <row r="43" spans="2:22" s="9" customFormat="1" ht="12.75">
      <c r="B43" s="13"/>
      <c r="C43" s="14"/>
      <c r="D43" s="14"/>
      <c r="E43" s="29">
        <v>1030</v>
      </c>
      <c r="F43" s="14" t="s">
        <v>34</v>
      </c>
      <c r="G43" s="14"/>
      <c r="H43" s="14"/>
      <c r="I43" s="14"/>
      <c r="J43" s="29"/>
      <c r="K43" s="14"/>
      <c r="L43" s="14"/>
      <c r="M43" s="14"/>
      <c r="N43" s="14"/>
      <c r="O43" s="29">
        <v>-30</v>
      </c>
      <c r="P43" s="14" t="s">
        <v>34</v>
      </c>
      <c r="Q43" s="14"/>
      <c r="R43" s="14"/>
      <c r="S43" s="14"/>
      <c r="T43" s="29">
        <v>1000</v>
      </c>
      <c r="U43" s="14" t="s">
        <v>34</v>
      </c>
      <c r="V43" s="16"/>
    </row>
    <row r="44" spans="2:22" s="9" customFormat="1" ht="12.75">
      <c r="B44" s="47" t="s">
        <v>64</v>
      </c>
      <c r="C44" s="14" t="s">
        <v>24</v>
      </c>
      <c r="D44" s="14">
        <f>10*103</f>
        <v>1030</v>
      </c>
      <c r="E44" s="29"/>
      <c r="F44" s="14"/>
      <c r="G44" s="14"/>
      <c r="H44" s="14" t="s">
        <v>24</v>
      </c>
      <c r="I44" s="14">
        <f>-10*100</f>
        <v>-1000</v>
      </c>
      <c r="J44" s="29"/>
      <c r="K44" s="14"/>
      <c r="L44" s="14"/>
      <c r="M44" s="14" t="s">
        <v>24</v>
      </c>
      <c r="N44" s="14">
        <f>10*(100-103)</f>
        <v>-30</v>
      </c>
      <c r="O44" s="29"/>
      <c r="P44" s="14"/>
      <c r="Q44" s="14"/>
      <c r="R44" s="14" t="s">
        <v>24</v>
      </c>
      <c r="S44" s="14">
        <v>0</v>
      </c>
      <c r="T44" s="29"/>
      <c r="U44" s="14"/>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t="s">
        <v>36</v>
      </c>
      <c r="D46" s="14">
        <v>0</v>
      </c>
      <c r="E46" s="29"/>
      <c r="F46" s="14"/>
      <c r="G46" s="14"/>
      <c r="H46" s="14" t="s">
        <v>36</v>
      </c>
      <c r="I46" s="14">
        <v>1000</v>
      </c>
      <c r="J46" s="29"/>
      <c r="K46" s="14"/>
      <c r="L46" s="14"/>
      <c r="M46" s="14"/>
      <c r="N46" s="14"/>
      <c r="O46" s="29"/>
      <c r="P46" s="14"/>
      <c r="Q46" s="14"/>
      <c r="R46" s="14" t="s">
        <v>36</v>
      </c>
      <c r="S46" s="14">
        <v>1000</v>
      </c>
      <c r="T46" s="29"/>
      <c r="U46" s="14"/>
      <c r="V46" s="16"/>
    </row>
    <row r="47" spans="2:22" s="9" customFormat="1" ht="13.5" thickBot="1">
      <c r="B47" s="13"/>
      <c r="C47" s="31"/>
      <c r="D47" s="31">
        <f>SUM(D41:D46)</f>
        <v>1030</v>
      </c>
      <c r="E47" s="32">
        <f>SUM(E41:E46)</f>
        <v>1030</v>
      </c>
      <c r="F47" s="31"/>
      <c r="G47" s="14"/>
      <c r="H47" s="31"/>
      <c r="I47" s="31">
        <f>SUM(I41:I46)</f>
        <v>0</v>
      </c>
      <c r="J47" s="32">
        <f>SUM(J41:J46)</f>
        <v>0</v>
      </c>
      <c r="K47" s="31"/>
      <c r="L47" s="14"/>
      <c r="M47" s="31"/>
      <c r="N47" s="31">
        <f>SUM(N41:N46)</f>
        <v>-30</v>
      </c>
      <c r="O47" s="32">
        <f>SUM(O41:O46)</f>
        <v>-30</v>
      </c>
      <c r="P47" s="31"/>
      <c r="Q47" s="14"/>
      <c r="R47" s="31"/>
      <c r="S47" s="31">
        <f>SUM(S41:S46)</f>
        <v>1000</v>
      </c>
      <c r="T47" s="32">
        <f>SUM(T41:T46)</f>
        <v>1000</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0</v>
      </c>
      <c r="E52" s="28"/>
      <c r="F52" s="14"/>
      <c r="G52" s="14"/>
      <c r="H52" s="14" t="s">
        <v>22</v>
      </c>
      <c r="I52" s="14">
        <v>1000</v>
      </c>
      <c r="J52" s="28"/>
      <c r="K52" s="14"/>
      <c r="L52" s="14"/>
      <c r="M52" s="14"/>
      <c r="N52" s="14"/>
      <c r="O52" s="28"/>
      <c r="P52" s="14"/>
      <c r="Q52" s="14"/>
      <c r="R52" s="14" t="s">
        <v>22</v>
      </c>
      <c r="S52" s="14">
        <v>1000</v>
      </c>
      <c r="T52" s="28"/>
      <c r="U52" s="14"/>
      <c r="V52" s="16"/>
    </row>
    <row r="53" spans="2:22" s="9" customFormat="1" ht="12.75">
      <c r="B53" s="13"/>
      <c r="C53" s="14"/>
      <c r="D53" s="14"/>
      <c r="E53" s="29">
        <v>1000</v>
      </c>
      <c r="F53" s="14" t="s">
        <v>34</v>
      </c>
      <c r="G53" s="14"/>
      <c r="H53" s="14"/>
      <c r="I53" s="14"/>
      <c r="J53" s="29"/>
      <c r="K53" s="14"/>
      <c r="L53" s="14"/>
      <c r="M53" s="14"/>
      <c r="N53" s="14"/>
      <c r="O53" s="29"/>
      <c r="P53" s="14"/>
      <c r="Q53" s="14"/>
      <c r="R53" s="14"/>
      <c r="S53" s="14"/>
      <c r="T53" s="29">
        <v>1000</v>
      </c>
      <c r="U53" s="14" t="s">
        <v>34</v>
      </c>
      <c r="V53" s="16"/>
    </row>
    <row r="54" spans="2:22" s="9" customFormat="1" ht="12.75">
      <c r="B54" s="47" t="s">
        <v>64</v>
      </c>
      <c r="C54" s="14" t="s">
        <v>24</v>
      </c>
      <c r="D54" s="14">
        <v>0</v>
      </c>
      <c r="E54" s="29"/>
      <c r="F54" s="14"/>
      <c r="G54" s="14"/>
      <c r="H54" s="14"/>
      <c r="I54" s="14"/>
      <c r="J54" s="29"/>
      <c r="K54" s="14"/>
      <c r="L54" s="14"/>
      <c r="M54" s="14"/>
      <c r="N54" s="14"/>
      <c r="O54" s="29"/>
      <c r="P54" s="14"/>
      <c r="Q54" s="14"/>
      <c r="R54" s="14" t="s">
        <v>24</v>
      </c>
      <c r="S54" s="14">
        <v>0</v>
      </c>
      <c r="T54" s="29"/>
      <c r="U54" s="14"/>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t="s">
        <v>36</v>
      </c>
      <c r="D56" s="14">
        <v>1000</v>
      </c>
      <c r="E56" s="29"/>
      <c r="F56" s="14"/>
      <c r="G56" s="14"/>
      <c r="H56" s="14" t="s">
        <v>36</v>
      </c>
      <c r="I56" s="14">
        <v>-1000</v>
      </c>
      <c r="J56" s="29"/>
      <c r="K56" s="14"/>
      <c r="L56" s="14"/>
      <c r="M56" s="14"/>
      <c r="N56" s="14"/>
      <c r="O56" s="29"/>
      <c r="P56" s="14"/>
      <c r="Q56" s="14"/>
      <c r="R56" s="14" t="s">
        <v>36</v>
      </c>
      <c r="S56" s="14">
        <v>0</v>
      </c>
      <c r="T56" s="29"/>
      <c r="U56" s="14"/>
      <c r="V56" s="16"/>
    </row>
    <row r="57" spans="2:22" s="9" customFormat="1" ht="13.5" thickBot="1">
      <c r="B57" s="13"/>
      <c r="C57" s="31"/>
      <c r="D57" s="31">
        <f>SUM(D51:D56)</f>
        <v>1000</v>
      </c>
      <c r="E57" s="32">
        <f>SUM(E51:E56)</f>
        <v>1000</v>
      </c>
      <c r="F57" s="31"/>
      <c r="G57" s="14"/>
      <c r="H57" s="31"/>
      <c r="I57" s="31">
        <f>SUM(I51:I56)</f>
        <v>0</v>
      </c>
      <c r="J57" s="32">
        <f>SUM(J51:J56)</f>
        <v>0</v>
      </c>
      <c r="K57" s="31"/>
      <c r="L57" s="14"/>
      <c r="M57" s="31"/>
      <c r="N57" s="31">
        <f>SUM(N51:N56)</f>
        <v>0</v>
      </c>
      <c r="O57" s="32">
        <f>SUM(O51:O56)</f>
        <v>0</v>
      </c>
      <c r="P57" s="31"/>
      <c r="Q57" s="14"/>
      <c r="R57" s="31"/>
      <c r="S57" s="31">
        <f>SUM(S51:S56)</f>
        <v>1000</v>
      </c>
      <c r="T57" s="32">
        <f>SUM(T51:T56)</f>
        <v>1000</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88</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1:21" s="1" customFormat="1" ht="12.75" customHeight="1">
      <c r="A5" s="9"/>
      <c r="C5" s="3"/>
      <c r="D5" s="5"/>
      <c r="E5" s="5"/>
      <c r="F5" s="5"/>
      <c r="G5" s="5"/>
      <c r="H5" s="5"/>
      <c r="I5" s="5"/>
      <c r="J5" s="5"/>
      <c r="K5" s="5"/>
      <c r="L5" s="5" t="s">
        <v>29</v>
      </c>
      <c r="M5" s="5"/>
      <c r="N5" s="4" t="s">
        <v>90</v>
      </c>
      <c r="O5" s="5"/>
      <c r="P5" s="5"/>
      <c r="Q5" s="5"/>
      <c r="R5" s="5"/>
      <c r="S5" s="5"/>
      <c r="T5" s="5"/>
      <c r="U5" s="37"/>
    </row>
    <row r="6" spans="2:21" s="9" customFormat="1" ht="12.75">
      <c r="B6" s="8"/>
      <c r="C6" s="13"/>
      <c r="D6" s="14"/>
      <c r="E6" s="14"/>
      <c r="F6" s="14"/>
      <c r="G6" s="14"/>
      <c r="H6" s="14"/>
      <c r="I6" s="14"/>
      <c r="J6" s="14"/>
      <c r="K6" s="14"/>
      <c r="L6" s="14" t="s">
        <v>89</v>
      </c>
      <c r="M6" s="14"/>
      <c r="N6" s="39" t="s">
        <v>91</v>
      </c>
      <c r="O6" s="14"/>
      <c r="P6" s="14"/>
      <c r="Q6" s="14"/>
      <c r="R6" s="14"/>
      <c r="S6" s="14"/>
      <c r="T6" s="14"/>
      <c r="U6" s="16"/>
    </row>
    <row r="7" spans="2:21" s="9" customFormat="1" ht="12.75">
      <c r="B7" s="8"/>
      <c r="C7" s="13"/>
      <c r="D7" s="14"/>
      <c r="E7" s="14"/>
      <c r="F7" s="14"/>
      <c r="G7" s="14"/>
      <c r="H7" s="14"/>
      <c r="I7" s="14"/>
      <c r="J7" s="14"/>
      <c r="K7" s="14"/>
      <c r="L7" s="14"/>
      <c r="M7" s="14" t="s">
        <v>6</v>
      </c>
      <c r="N7" s="14"/>
      <c r="O7" s="14"/>
      <c r="P7" s="14"/>
      <c r="Q7" s="14"/>
      <c r="R7" s="14"/>
      <c r="S7" s="14" t="s">
        <v>6</v>
      </c>
      <c r="T7" s="14"/>
      <c r="U7" s="16"/>
    </row>
    <row r="8" spans="2:21" s="9" customFormat="1" ht="13.5" thickBot="1">
      <c r="B8" s="8"/>
      <c r="C8" s="17" t="s">
        <v>8</v>
      </c>
      <c r="D8" s="18" t="s">
        <v>9</v>
      </c>
      <c r="E8" s="19"/>
      <c r="F8" s="18"/>
      <c r="G8" s="18"/>
      <c r="H8" s="18"/>
      <c r="I8" s="18"/>
      <c r="J8" s="18"/>
      <c r="K8" s="18"/>
      <c r="L8" s="18" t="s">
        <v>10</v>
      </c>
      <c r="M8" s="18" t="s">
        <v>11</v>
      </c>
      <c r="N8" s="19" t="s">
        <v>33</v>
      </c>
      <c r="O8" s="18"/>
      <c r="P8" s="18"/>
      <c r="Q8" s="18"/>
      <c r="R8" s="18"/>
      <c r="S8" s="18" t="s">
        <v>13</v>
      </c>
      <c r="T8" s="19"/>
      <c r="U8" s="16"/>
    </row>
    <row r="9" spans="3:21" s="20" customFormat="1" ht="12.75">
      <c r="C9" s="17" t="s">
        <v>14</v>
      </c>
      <c r="D9" s="21">
        <v>125</v>
      </c>
      <c r="E9" s="22"/>
      <c r="F9" s="21"/>
      <c r="G9" s="21"/>
      <c r="H9" s="21"/>
      <c r="I9" s="21"/>
      <c r="J9" s="21"/>
      <c r="K9" s="21"/>
      <c r="L9" s="21">
        <v>121</v>
      </c>
      <c r="M9" s="21">
        <v>120</v>
      </c>
      <c r="N9" s="22">
        <v>122</v>
      </c>
      <c r="O9" s="21"/>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1000</v>
      </c>
      <c r="F18" s="14" t="s">
        <v>34</v>
      </c>
      <c r="G18" s="14"/>
      <c r="H18" s="14"/>
      <c r="I18" s="14"/>
      <c r="J18" s="29"/>
      <c r="K18" s="14"/>
      <c r="L18" s="14"/>
      <c r="M18" s="14"/>
      <c r="N18" s="14"/>
      <c r="O18" s="29">
        <v>1</v>
      </c>
      <c r="P18" s="14" t="s">
        <v>34</v>
      </c>
      <c r="Q18" s="14"/>
      <c r="R18" s="14"/>
      <c r="S18" s="14"/>
      <c r="T18" s="29">
        <v>1001</v>
      </c>
      <c r="U18" s="14" t="s">
        <v>34</v>
      </c>
      <c r="V18" s="16"/>
    </row>
    <row r="19" spans="2:22" s="9" customFormat="1" ht="12.75">
      <c r="B19" s="17" t="s">
        <v>23</v>
      </c>
      <c r="C19" s="14"/>
      <c r="D19" s="14"/>
      <c r="E19" s="29">
        <v>0</v>
      </c>
      <c r="F19" s="14" t="s">
        <v>24</v>
      </c>
      <c r="G19" s="14"/>
      <c r="H19" s="14"/>
      <c r="I19" s="14"/>
      <c r="J19" s="29"/>
      <c r="K19" s="14"/>
      <c r="L19" s="14"/>
      <c r="M19" s="14"/>
      <c r="N19" s="14"/>
      <c r="O19" s="29">
        <v>0</v>
      </c>
      <c r="P19" s="14" t="s">
        <v>30</v>
      </c>
      <c r="Q19" s="14"/>
      <c r="R19" s="14"/>
      <c r="S19" s="14"/>
      <c r="T19" s="29">
        <v>0</v>
      </c>
      <c r="U19" s="14" t="s">
        <v>30</v>
      </c>
      <c r="V19" s="16"/>
    </row>
    <row r="20" spans="2:22" s="9" customFormat="1" ht="25.5">
      <c r="B20" s="17"/>
      <c r="C20" s="14" t="s">
        <v>82</v>
      </c>
      <c r="D20" s="30">
        <v>0</v>
      </c>
      <c r="E20" s="14">
        <v>0</v>
      </c>
      <c r="F20" s="14" t="s">
        <v>70</v>
      </c>
      <c r="G20" s="14"/>
      <c r="H20" s="14"/>
      <c r="I20" s="14"/>
      <c r="J20" s="29"/>
      <c r="K20" s="14"/>
      <c r="L20" s="14"/>
      <c r="M20" s="14" t="s">
        <v>82</v>
      </c>
      <c r="N20" s="14">
        <v>1</v>
      </c>
      <c r="O20" s="29"/>
      <c r="P20" s="14"/>
      <c r="Q20" s="14"/>
      <c r="R20" s="14" t="s">
        <v>82</v>
      </c>
      <c r="S20" s="14">
        <v>1</v>
      </c>
      <c r="T20" s="29"/>
      <c r="U20" s="14"/>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1000</v>
      </c>
      <c r="E22" s="32">
        <f>SUM(E17:E21)</f>
        <v>1000</v>
      </c>
      <c r="F22" s="31"/>
      <c r="G22" s="14"/>
      <c r="H22" s="31"/>
      <c r="I22" s="31">
        <f>SUM(I17:I21)</f>
        <v>0</v>
      </c>
      <c r="J22" s="32">
        <f>SUM(J17:J21)</f>
        <v>0</v>
      </c>
      <c r="K22" s="31"/>
      <c r="L22" s="14"/>
      <c r="M22" s="31"/>
      <c r="N22" s="31">
        <f>SUM(N17:N21)</f>
        <v>1</v>
      </c>
      <c r="O22" s="32">
        <f>SUM(O17:O21)</f>
        <v>1</v>
      </c>
      <c r="P22" s="31"/>
      <c r="Q22" s="14"/>
      <c r="R22" s="31"/>
      <c r="S22" s="31">
        <f>SUM(S17:S21)</f>
        <v>1001</v>
      </c>
      <c r="T22" s="32">
        <f>SUM(T17:T21)</f>
        <v>1001</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34"/>
      <c r="J24" s="35">
        <v>121</v>
      </c>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1000</v>
      </c>
      <c r="E29" s="28"/>
      <c r="F29" s="14"/>
      <c r="G29" s="14"/>
      <c r="H29" s="14" t="s">
        <v>22</v>
      </c>
      <c r="I29" s="14">
        <v>121</v>
      </c>
      <c r="J29" s="28"/>
      <c r="K29" s="14"/>
      <c r="L29" s="14"/>
      <c r="M29" s="14"/>
      <c r="N29" s="14"/>
      <c r="O29" s="28"/>
      <c r="P29" s="14"/>
      <c r="Q29" s="14"/>
      <c r="R29" s="14" t="s">
        <v>22</v>
      </c>
      <c r="S29" s="14">
        <v>1121</v>
      </c>
      <c r="T29" s="28"/>
      <c r="U29" s="14"/>
      <c r="V29" s="16"/>
    </row>
    <row r="30" spans="2:22" s="9" customFormat="1" ht="12.75">
      <c r="B30" s="13"/>
      <c r="C30" s="14"/>
      <c r="D30" s="14"/>
      <c r="E30" s="29">
        <v>1001</v>
      </c>
      <c r="F30" s="14" t="s">
        <v>34</v>
      </c>
      <c r="G30" s="14"/>
      <c r="H30" s="14"/>
      <c r="I30" s="14"/>
      <c r="J30" s="29"/>
      <c r="K30" s="14"/>
      <c r="L30" s="14"/>
      <c r="M30" s="14"/>
      <c r="N30" s="14"/>
      <c r="O30" s="29">
        <v>-5</v>
      </c>
      <c r="P30" s="14" t="s">
        <v>34</v>
      </c>
      <c r="Q30" s="14"/>
      <c r="R30" s="14"/>
      <c r="S30" s="14"/>
      <c r="T30" s="29">
        <v>996</v>
      </c>
      <c r="U30" s="14" t="s">
        <v>34</v>
      </c>
      <c r="V30" s="16"/>
    </row>
    <row r="31" spans="2:22" s="9" customFormat="1" ht="12.75">
      <c r="B31" s="17" t="s">
        <v>23</v>
      </c>
      <c r="C31" s="14"/>
      <c r="D31" s="14"/>
      <c r="E31" s="29">
        <v>0</v>
      </c>
      <c r="F31" s="14" t="s">
        <v>30</v>
      </c>
      <c r="G31" s="14"/>
      <c r="H31" s="14"/>
      <c r="I31" s="14"/>
      <c r="J31" s="29">
        <v>121</v>
      </c>
      <c r="K31" s="14" t="s">
        <v>30</v>
      </c>
      <c r="L31" s="15"/>
      <c r="M31" s="14"/>
      <c r="N31" s="30"/>
      <c r="O31" s="14">
        <f>1*(125-121)</f>
        <v>4</v>
      </c>
      <c r="P31" s="14" t="s">
        <v>30</v>
      </c>
      <c r="Q31" s="14"/>
      <c r="R31" s="14"/>
      <c r="S31" s="14"/>
      <c r="T31" s="29">
        <v>125</v>
      </c>
      <c r="U31" s="14" t="s">
        <v>30</v>
      </c>
      <c r="V31" s="16"/>
    </row>
    <row r="32" spans="2:22" s="9" customFormat="1" ht="25.5">
      <c r="B32" s="17"/>
      <c r="C32" s="14" t="s">
        <v>82</v>
      </c>
      <c r="D32" s="14">
        <v>1</v>
      </c>
      <c r="E32" s="29"/>
      <c r="F32" s="14"/>
      <c r="G32" s="14"/>
      <c r="H32" s="14"/>
      <c r="I32" s="14"/>
      <c r="J32" s="29"/>
      <c r="K32" s="14"/>
      <c r="L32" s="14"/>
      <c r="M32" s="14" t="s">
        <v>82</v>
      </c>
      <c r="N32" s="14">
        <v>-1</v>
      </c>
      <c r="O32" s="29"/>
      <c r="P32" s="14"/>
      <c r="Q32" s="14"/>
      <c r="R32" s="14" t="s">
        <v>82</v>
      </c>
      <c r="S32" s="14">
        <v>0</v>
      </c>
      <c r="T32" s="29"/>
      <c r="U32" s="14"/>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1001</v>
      </c>
      <c r="E34" s="32">
        <f>SUM(E29:E33)</f>
        <v>1001</v>
      </c>
      <c r="F34" s="31"/>
      <c r="G34" s="14"/>
      <c r="H34" s="31"/>
      <c r="I34" s="31">
        <f>SUM(I29:I33)</f>
        <v>121</v>
      </c>
      <c r="J34" s="32">
        <f>SUM(J29:J33)</f>
        <v>121</v>
      </c>
      <c r="K34" s="31"/>
      <c r="L34" s="14"/>
      <c r="M34" s="31"/>
      <c r="N34" s="31">
        <f>SUM(N29:N33)</f>
        <v>-1</v>
      </c>
      <c r="O34" s="32">
        <f>SUM(O29:O33)</f>
        <v>-1</v>
      </c>
      <c r="P34" s="31"/>
      <c r="Q34" s="14"/>
      <c r="R34" s="31"/>
      <c r="S34" s="31">
        <f>SUM(S29:S33)</f>
        <v>1121</v>
      </c>
      <c r="T34" s="32">
        <f>SUM(T29:T33)</f>
        <v>1121</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1000</v>
      </c>
      <c r="E42" s="28"/>
      <c r="F42" s="14"/>
      <c r="G42" s="14"/>
      <c r="H42" s="14"/>
      <c r="I42" s="14"/>
      <c r="J42" s="28"/>
      <c r="K42" s="14"/>
      <c r="L42" s="14"/>
      <c r="M42" s="14"/>
      <c r="N42" s="14"/>
      <c r="O42" s="28"/>
      <c r="P42" s="14"/>
      <c r="Q42" s="14"/>
      <c r="R42" s="14" t="s">
        <v>22</v>
      </c>
      <c r="S42" s="14">
        <v>1000</v>
      </c>
      <c r="T42" s="28"/>
      <c r="U42" s="14"/>
      <c r="V42" s="16"/>
    </row>
    <row r="43" spans="2:22" s="9" customFormat="1" ht="12.75">
      <c r="B43" s="13"/>
      <c r="C43" s="14"/>
      <c r="D43" s="14"/>
      <c r="E43" s="29">
        <v>1000</v>
      </c>
      <c r="F43" s="14" t="s">
        <v>34</v>
      </c>
      <c r="G43" s="14"/>
      <c r="H43" s="14"/>
      <c r="I43" s="14"/>
      <c r="J43" s="29"/>
      <c r="K43" s="14"/>
      <c r="L43" s="14"/>
      <c r="M43" s="14"/>
      <c r="N43" s="14"/>
      <c r="O43" s="29">
        <v>1</v>
      </c>
      <c r="P43" s="14" t="s">
        <v>34</v>
      </c>
      <c r="Q43" s="14"/>
      <c r="R43" s="14"/>
      <c r="S43" s="14"/>
      <c r="T43" s="29">
        <v>1001</v>
      </c>
      <c r="U43" s="14" t="s">
        <v>34</v>
      </c>
      <c r="V43" s="16"/>
    </row>
    <row r="44" spans="2:22" s="9" customFormat="1" ht="12.75">
      <c r="B44" s="47" t="s">
        <v>64</v>
      </c>
      <c r="C44" s="14"/>
      <c r="D44" s="14"/>
      <c r="E44" s="29">
        <v>0</v>
      </c>
      <c r="F44" s="14" t="s">
        <v>30</v>
      </c>
      <c r="G44" s="14"/>
      <c r="H44" s="14"/>
      <c r="I44" s="14"/>
      <c r="J44" s="29">
        <v>121</v>
      </c>
      <c r="K44" s="14" t="s">
        <v>30</v>
      </c>
      <c r="L44" s="14"/>
      <c r="M44" s="14"/>
      <c r="N44" s="14"/>
      <c r="O44" s="29">
        <v>-1</v>
      </c>
      <c r="P44" s="14" t="s">
        <v>30</v>
      </c>
      <c r="Q44" s="14"/>
      <c r="R44" s="14"/>
      <c r="S44" s="14"/>
      <c r="T44" s="29">
        <v>120</v>
      </c>
      <c r="U44" s="14" t="s">
        <v>30</v>
      </c>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t="s">
        <v>36</v>
      </c>
      <c r="D46" s="14">
        <v>0</v>
      </c>
      <c r="E46" s="29"/>
      <c r="F46" s="14"/>
      <c r="G46" s="14"/>
      <c r="H46" s="14" t="s">
        <v>36</v>
      </c>
      <c r="I46" s="14">
        <v>121</v>
      </c>
      <c r="J46" s="29"/>
      <c r="K46" s="14"/>
      <c r="L46" s="14"/>
      <c r="M46" s="14"/>
      <c r="N46" s="14"/>
      <c r="O46" s="29"/>
      <c r="P46" s="14"/>
      <c r="Q46" s="14"/>
      <c r="R46" s="14" t="s">
        <v>36</v>
      </c>
      <c r="S46" s="14">
        <v>121</v>
      </c>
      <c r="T46" s="29"/>
      <c r="U46" s="14"/>
      <c r="V46" s="16"/>
    </row>
    <row r="47" spans="2:22" s="9" customFormat="1" ht="13.5" thickBot="1">
      <c r="B47" s="13"/>
      <c r="C47" s="31"/>
      <c r="D47" s="31">
        <f>SUM(D41:D46)</f>
        <v>1000</v>
      </c>
      <c r="E47" s="32">
        <f>SUM(E41:E46)</f>
        <v>1000</v>
      </c>
      <c r="F47" s="31"/>
      <c r="G47" s="14"/>
      <c r="H47" s="31"/>
      <c r="I47" s="31">
        <f>SUM(I41:I46)</f>
        <v>121</v>
      </c>
      <c r="J47" s="32">
        <f>SUM(J41:J46)</f>
        <v>121</v>
      </c>
      <c r="K47" s="31"/>
      <c r="L47" s="14"/>
      <c r="M47" s="31"/>
      <c r="N47" s="31">
        <f>SUM(N41:N46)</f>
        <v>0</v>
      </c>
      <c r="O47" s="32">
        <f>SUM(O41:O46)</f>
        <v>0</v>
      </c>
      <c r="P47" s="31"/>
      <c r="Q47" s="14"/>
      <c r="R47" s="31"/>
      <c r="S47" s="31">
        <f>SUM(S41:S46)</f>
        <v>1121</v>
      </c>
      <c r="T47" s="32">
        <f>SUM(T41:T46)</f>
        <v>1121</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1000</v>
      </c>
      <c r="E52" s="28"/>
      <c r="F52" s="14"/>
      <c r="G52" s="14"/>
      <c r="H52" s="14" t="s">
        <v>22</v>
      </c>
      <c r="I52" s="14">
        <v>121</v>
      </c>
      <c r="J52" s="28"/>
      <c r="K52" s="14"/>
      <c r="L52" s="14"/>
      <c r="M52" s="14"/>
      <c r="N52" s="14"/>
      <c r="O52" s="28"/>
      <c r="P52" s="14"/>
      <c r="Q52" s="14"/>
      <c r="R52" s="14" t="s">
        <v>22</v>
      </c>
      <c r="S52" s="14">
        <v>1121</v>
      </c>
      <c r="T52" s="28"/>
      <c r="U52" s="14"/>
      <c r="V52" s="16"/>
    </row>
    <row r="53" spans="2:22" s="9" customFormat="1" ht="12.75">
      <c r="B53" s="13"/>
      <c r="C53" s="14"/>
      <c r="D53" s="14"/>
      <c r="E53" s="29">
        <v>1001</v>
      </c>
      <c r="F53" s="14" t="s">
        <v>34</v>
      </c>
      <c r="G53" s="14"/>
      <c r="H53" s="14"/>
      <c r="I53" s="14"/>
      <c r="J53" s="29"/>
      <c r="K53" s="14"/>
      <c r="L53" s="14"/>
      <c r="M53" s="14"/>
      <c r="N53" s="14"/>
      <c r="O53" s="29">
        <v>-5</v>
      </c>
      <c r="P53" s="14" t="s">
        <v>34</v>
      </c>
      <c r="Q53" s="14"/>
      <c r="R53" s="14"/>
      <c r="S53" s="14"/>
      <c r="T53" s="29">
        <v>996</v>
      </c>
      <c r="U53" s="14" t="s">
        <v>34</v>
      </c>
      <c r="V53" s="16"/>
    </row>
    <row r="54" spans="2:22" s="9" customFormat="1" ht="12.75">
      <c r="B54" s="47" t="s">
        <v>64</v>
      </c>
      <c r="C54" s="14"/>
      <c r="D54" s="14"/>
      <c r="E54" s="29">
        <v>120</v>
      </c>
      <c r="F54" s="14" t="s">
        <v>30</v>
      </c>
      <c r="G54" s="14"/>
      <c r="H54" s="14"/>
      <c r="I54" s="14"/>
      <c r="J54" s="29"/>
      <c r="K54" s="14"/>
      <c r="L54" s="14"/>
      <c r="M54" s="14"/>
      <c r="N54" s="14"/>
      <c r="O54" s="29">
        <v>5</v>
      </c>
      <c r="P54" s="14" t="s">
        <v>30</v>
      </c>
      <c r="Q54" s="14"/>
      <c r="R54" s="14"/>
      <c r="S54" s="14"/>
      <c r="T54" s="29">
        <v>125</v>
      </c>
      <c r="U54" s="14" t="s">
        <v>30</v>
      </c>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t="s">
        <v>36</v>
      </c>
      <c r="D56" s="14">
        <v>121</v>
      </c>
      <c r="E56" s="29"/>
      <c r="F56" s="14"/>
      <c r="G56" s="14"/>
      <c r="H56" s="14" t="s">
        <v>36</v>
      </c>
      <c r="I56" s="14">
        <v>-121</v>
      </c>
      <c r="J56" s="29"/>
      <c r="K56" s="14"/>
      <c r="L56" s="14"/>
      <c r="M56" s="14"/>
      <c r="N56" s="14"/>
      <c r="O56" s="29"/>
      <c r="P56" s="14"/>
      <c r="Q56" s="14"/>
      <c r="R56" s="14" t="s">
        <v>36</v>
      </c>
      <c r="S56" s="14">
        <v>0</v>
      </c>
      <c r="T56" s="29"/>
      <c r="U56" s="14"/>
      <c r="V56" s="16"/>
    </row>
    <row r="57" spans="2:22" s="9" customFormat="1" ht="13.5" thickBot="1">
      <c r="B57" s="13"/>
      <c r="C57" s="31"/>
      <c r="D57" s="31">
        <f>SUM(D51:D56)</f>
        <v>1121</v>
      </c>
      <c r="E57" s="32">
        <f>SUM(E51:E56)</f>
        <v>1121</v>
      </c>
      <c r="F57" s="31"/>
      <c r="G57" s="14"/>
      <c r="H57" s="31"/>
      <c r="I57" s="31">
        <f>SUM(I51:I56)</f>
        <v>0</v>
      </c>
      <c r="J57" s="32">
        <f>SUM(J51:J56)</f>
        <v>0</v>
      </c>
      <c r="K57" s="31"/>
      <c r="L57" s="14"/>
      <c r="M57" s="31"/>
      <c r="N57" s="31">
        <f>SUM(N51:N56)</f>
        <v>0</v>
      </c>
      <c r="O57" s="32">
        <f>SUM(O51:O56)</f>
        <v>0</v>
      </c>
      <c r="P57" s="31"/>
      <c r="Q57" s="14"/>
      <c r="R57" s="31"/>
      <c r="S57" s="31">
        <f>SUM(S51:S56)</f>
        <v>1121</v>
      </c>
      <c r="T57" s="32">
        <f>SUM(T51:T56)</f>
        <v>1121</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57</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4"/>
      <c r="L5" s="15"/>
      <c r="M5" s="14"/>
      <c r="N5" s="14"/>
      <c r="O5" s="14"/>
      <c r="P5" s="14"/>
      <c r="Q5" s="14"/>
      <c r="R5" s="14"/>
      <c r="S5" s="14"/>
      <c r="T5" s="14"/>
      <c r="U5" s="16"/>
    </row>
    <row r="6" spans="2:21" s="9" customFormat="1" ht="12.75">
      <c r="B6" s="8"/>
      <c r="C6" s="13"/>
      <c r="D6" s="14"/>
      <c r="E6" s="14"/>
      <c r="F6" s="14"/>
      <c r="G6" s="14"/>
      <c r="H6" s="14"/>
      <c r="I6" s="14"/>
      <c r="J6" s="14"/>
      <c r="K6" s="14" t="s">
        <v>38</v>
      </c>
      <c r="L6" s="14"/>
      <c r="M6" s="14"/>
      <c r="N6" s="14" t="s">
        <v>2</v>
      </c>
      <c r="O6" s="14"/>
      <c r="P6" s="14"/>
      <c r="Q6" s="14"/>
      <c r="R6" s="14"/>
      <c r="S6" s="14"/>
      <c r="T6" s="14"/>
      <c r="U6" s="16"/>
    </row>
    <row r="7" spans="1:21" ht="12.75" customHeight="1">
      <c r="A7" s="9"/>
      <c r="C7" s="7"/>
      <c r="D7" s="4"/>
      <c r="E7" s="4"/>
      <c r="F7" s="4"/>
      <c r="G7" s="4"/>
      <c r="H7" s="4"/>
      <c r="I7" s="4"/>
      <c r="J7" s="4"/>
      <c r="K7" s="5" t="s">
        <v>39</v>
      </c>
      <c r="L7" s="4"/>
      <c r="M7" s="4" t="s">
        <v>6</v>
      </c>
      <c r="N7" s="4" t="s">
        <v>31</v>
      </c>
      <c r="O7" s="4"/>
      <c r="P7" s="4"/>
      <c r="Q7" s="4"/>
      <c r="R7" s="4"/>
      <c r="S7" s="4"/>
      <c r="T7" s="4"/>
      <c r="U7" s="6"/>
    </row>
    <row r="8" spans="2:21" s="9" customFormat="1" ht="13.5" thickBot="1">
      <c r="B8" s="8"/>
      <c r="C8" s="17" t="s">
        <v>8</v>
      </c>
      <c r="D8" s="18" t="s">
        <v>9</v>
      </c>
      <c r="E8" s="19"/>
      <c r="F8" s="18"/>
      <c r="G8" s="18"/>
      <c r="H8" s="18"/>
      <c r="I8" s="18"/>
      <c r="J8" s="18"/>
      <c r="K8" s="18" t="s">
        <v>32</v>
      </c>
      <c r="L8" s="18"/>
      <c r="M8" s="18" t="s">
        <v>11</v>
      </c>
      <c r="N8" s="19" t="s">
        <v>33</v>
      </c>
      <c r="O8" s="18"/>
      <c r="P8" s="18"/>
      <c r="Q8" s="18"/>
      <c r="R8" s="18"/>
      <c r="S8" s="18"/>
      <c r="T8" s="19"/>
      <c r="U8" s="16"/>
    </row>
    <row r="9" spans="3:21" s="20" customFormat="1" ht="12.75">
      <c r="C9" s="17" t="s">
        <v>14</v>
      </c>
      <c r="D9" s="21">
        <v>100.5</v>
      </c>
      <c r="E9" s="22"/>
      <c r="F9" s="21"/>
      <c r="G9" s="21"/>
      <c r="H9" s="21"/>
      <c r="I9" s="21"/>
      <c r="J9" s="21"/>
      <c r="K9" s="21">
        <v>100.3</v>
      </c>
      <c r="L9" s="21"/>
      <c r="M9" s="21">
        <v>100.1</v>
      </c>
      <c r="N9" s="22">
        <v>100</v>
      </c>
      <c r="O9" s="21"/>
      <c r="P9" s="21"/>
      <c r="Q9" s="21"/>
      <c r="R9" s="21"/>
      <c r="S9" s="21"/>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899.5</v>
      </c>
      <c r="F18" s="14" t="s">
        <v>34</v>
      </c>
      <c r="G18" s="14"/>
      <c r="H18" s="14"/>
      <c r="I18" s="14"/>
      <c r="J18" s="29"/>
      <c r="K18" s="14"/>
      <c r="L18" s="14"/>
      <c r="M18" s="14"/>
      <c r="N18" s="14"/>
      <c r="O18" s="29">
        <v>0.4</v>
      </c>
      <c r="P18" s="14" t="s">
        <v>34</v>
      </c>
      <c r="Q18" s="14"/>
      <c r="R18" s="14"/>
      <c r="S18" s="14"/>
      <c r="T18" s="29">
        <f>899.5+0.4</f>
        <v>899.9</v>
      </c>
      <c r="U18" s="14" t="s">
        <v>34</v>
      </c>
      <c r="V18" s="16"/>
    </row>
    <row r="19" spans="2:22" s="9" customFormat="1" ht="12.75">
      <c r="B19" s="17" t="s">
        <v>23</v>
      </c>
      <c r="C19" s="14"/>
      <c r="D19" s="14"/>
      <c r="E19" s="29">
        <f>1*100.5</f>
        <v>100.5</v>
      </c>
      <c r="F19" s="14" t="s">
        <v>30</v>
      </c>
      <c r="G19" s="14"/>
      <c r="H19" s="14"/>
      <c r="I19" s="14"/>
      <c r="J19" s="29"/>
      <c r="K19" s="14"/>
      <c r="L19" s="14"/>
      <c r="M19" s="14"/>
      <c r="N19" s="14"/>
      <c r="O19" s="29">
        <f>1*(100.1-100.5)</f>
        <v>-0.4000000000000057</v>
      </c>
      <c r="P19" s="14" t="s">
        <v>30</v>
      </c>
      <c r="Q19" s="14"/>
      <c r="R19" s="14"/>
      <c r="S19" s="14"/>
      <c r="T19" s="29">
        <f>1*100.1</f>
        <v>100.1</v>
      </c>
      <c r="U19" s="14" t="s">
        <v>30</v>
      </c>
      <c r="V19" s="16"/>
    </row>
    <row r="20" spans="2:22" s="9" customFormat="1" ht="25.5">
      <c r="B20" s="17"/>
      <c r="C20" s="14" t="s">
        <v>82</v>
      </c>
      <c r="D20" s="30">
        <v>0</v>
      </c>
      <c r="E20" s="14"/>
      <c r="F20" s="14"/>
      <c r="G20" s="14"/>
      <c r="H20" s="14"/>
      <c r="I20" s="14"/>
      <c r="J20" s="29"/>
      <c r="K20" s="14"/>
      <c r="L20" s="14"/>
      <c r="M20" s="14" t="s">
        <v>82</v>
      </c>
      <c r="N20" s="14">
        <v>0</v>
      </c>
      <c r="O20" s="29"/>
      <c r="P20" s="14"/>
      <c r="Q20" s="14"/>
      <c r="R20" s="14" t="s">
        <v>82</v>
      </c>
      <c r="S20" s="14">
        <v>0</v>
      </c>
      <c r="T20" s="29"/>
      <c r="U20" s="14"/>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1000</v>
      </c>
      <c r="E22" s="32">
        <f>SUM(E17:E21)</f>
        <v>1000</v>
      </c>
      <c r="F22" s="31"/>
      <c r="G22" s="14"/>
      <c r="H22" s="31"/>
      <c r="I22" s="31">
        <f>SUM(I17:I21)</f>
        <v>0</v>
      </c>
      <c r="J22" s="32">
        <f>SUM(J17:J21)</f>
        <v>0</v>
      </c>
      <c r="K22" s="31"/>
      <c r="L22" s="14"/>
      <c r="M22" s="31"/>
      <c r="N22" s="31">
        <f>SUM(N17:N21)</f>
        <v>0</v>
      </c>
      <c r="O22" s="49">
        <f>SUM(O17:O21)</f>
        <v>-5.662137425588298E-15</v>
      </c>
      <c r="P22" s="31"/>
      <c r="Q22" s="14"/>
      <c r="R22" s="31"/>
      <c r="S22" s="31">
        <f>SUM(S17:S21)</f>
        <v>1000</v>
      </c>
      <c r="T22" s="32">
        <f>SUM(T17:T21)</f>
        <v>1000</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34"/>
      <c r="J24" s="35">
        <f>-1*100</f>
        <v>-100</v>
      </c>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1000</v>
      </c>
      <c r="E29" s="28"/>
      <c r="F29" s="14"/>
      <c r="G29" s="14"/>
      <c r="H29" s="14" t="s">
        <v>22</v>
      </c>
      <c r="I29" s="14">
        <v>-100</v>
      </c>
      <c r="J29" s="28"/>
      <c r="K29" s="14"/>
      <c r="L29" s="14"/>
      <c r="M29" s="14"/>
      <c r="N29" s="14"/>
      <c r="O29" s="28"/>
      <c r="P29" s="14"/>
      <c r="Q29" s="14"/>
      <c r="R29" s="14" t="s">
        <v>22</v>
      </c>
      <c r="S29" s="14">
        <v>900</v>
      </c>
      <c r="T29" s="28"/>
      <c r="U29" s="14"/>
      <c r="V29" s="16"/>
    </row>
    <row r="30" spans="2:22" s="9" customFormat="1" ht="12.75">
      <c r="B30" s="13"/>
      <c r="C30" s="14"/>
      <c r="D30" s="14"/>
      <c r="E30" s="29">
        <v>900</v>
      </c>
      <c r="F30" s="14" t="s">
        <v>34</v>
      </c>
      <c r="G30" s="14"/>
      <c r="H30" s="14"/>
      <c r="I30" s="14"/>
      <c r="J30" s="29"/>
      <c r="K30" s="14"/>
      <c r="L30" s="14"/>
      <c r="M30" s="14"/>
      <c r="N30" s="14"/>
      <c r="O30" s="29"/>
      <c r="P30" s="14"/>
      <c r="Q30" s="14"/>
      <c r="R30" s="14"/>
      <c r="S30" s="14"/>
      <c r="T30" s="29">
        <v>900</v>
      </c>
      <c r="U30" s="14" t="s">
        <v>34</v>
      </c>
      <c r="V30" s="16"/>
    </row>
    <row r="31" spans="2:22" s="9" customFormat="1" ht="12.75">
      <c r="B31" s="17" t="s">
        <v>23</v>
      </c>
      <c r="C31" s="14"/>
      <c r="D31" s="14"/>
      <c r="E31" s="29">
        <f>1*100.1</f>
        <v>100.1</v>
      </c>
      <c r="F31" s="14" t="s">
        <v>30</v>
      </c>
      <c r="G31" s="14"/>
      <c r="H31" s="14"/>
      <c r="I31" s="14"/>
      <c r="J31" s="29">
        <f>-1*100</f>
        <v>-100</v>
      </c>
      <c r="K31" s="14" t="s">
        <v>30</v>
      </c>
      <c r="L31" s="15"/>
      <c r="M31" s="14"/>
      <c r="N31" s="14"/>
      <c r="O31" s="29">
        <f>-1*(100.1-100)</f>
        <v>-0.09999999999999432</v>
      </c>
      <c r="P31" s="14" t="s">
        <v>30</v>
      </c>
      <c r="Q31" s="14"/>
      <c r="R31" s="14"/>
      <c r="S31" s="14"/>
      <c r="T31" s="29">
        <v>0</v>
      </c>
      <c r="U31" s="14" t="s">
        <v>30</v>
      </c>
      <c r="V31" s="16"/>
    </row>
    <row r="32" spans="2:22" s="9" customFormat="1" ht="25.5">
      <c r="B32" s="17"/>
      <c r="C32" s="14" t="s">
        <v>82</v>
      </c>
      <c r="D32" s="14">
        <v>0</v>
      </c>
      <c r="E32" s="29"/>
      <c r="F32" s="14"/>
      <c r="G32" s="14"/>
      <c r="H32" s="14"/>
      <c r="I32" s="14"/>
      <c r="J32" s="29"/>
      <c r="K32" s="14"/>
      <c r="L32" s="14"/>
      <c r="M32" s="14" t="s">
        <v>82</v>
      </c>
      <c r="N32" s="14">
        <v>0</v>
      </c>
      <c r="O32" s="29"/>
      <c r="P32" s="14"/>
      <c r="Q32" s="14"/>
      <c r="R32" s="14" t="s">
        <v>82</v>
      </c>
      <c r="S32" s="14">
        <v>0</v>
      </c>
      <c r="T32" s="29"/>
      <c r="U32" s="14"/>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1000</v>
      </c>
      <c r="E34" s="32">
        <f>SUM(E29:E33)</f>
        <v>1000.1</v>
      </c>
      <c r="F34" s="31"/>
      <c r="G34" s="14"/>
      <c r="H34" s="31"/>
      <c r="I34" s="31">
        <f>SUM(I29:I33)</f>
        <v>-100</v>
      </c>
      <c r="J34" s="32">
        <f>SUM(J29:J33)</f>
        <v>-100</v>
      </c>
      <c r="K34" s="31"/>
      <c r="L34" s="14"/>
      <c r="M34" s="31"/>
      <c r="N34" s="31">
        <f>SUM(N29:N33)</f>
        <v>0</v>
      </c>
      <c r="O34" s="32">
        <f>SUM(O29:O33)</f>
        <v>-0.09999999999999432</v>
      </c>
      <c r="P34" s="31"/>
      <c r="Q34" s="14"/>
      <c r="R34" s="31"/>
      <c r="S34" s="31">
        <f>SUM(S29:S33)</f>
        <v>900</v>
      </c>
      <c r="T34" s="32">
        <f>SUM(T29:T33)</f>
        <v>900</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1000</v>
      </c>
      <c r="E42" s="28"/>
      <c r="F42" s="14"/>
      <c r="G42" s="14"/>
      <c r="H42" s="14" t="s">
        <v>22</v>
      </c>
      <c r="I42" s="14"/>
      <c r="J42" s="28"/>
      <c r="K42" s="14"/>
      <c r="L42" s="14"/>
      <c r="M42" s="14"/>
      <c r="N42" s="14"/>
      <c r="O42" s="28"/>
      <c r="P42" s="14"/>
      <c r="Q42" s="14"/>
      <c r="R42" s="14" t="s">
        <v>22</v>
      </c>
      <c r="S42" s="14">
        <v>1000</v>
      </c>
      <c r="T42" s="28"/>
      <c r="U42" s="14"/>
      <c r="V42" s="16"/>
    </row>
    <row r="43" spans="2:22" s="9" customFormat="1" ht="12.75">
      <c r="B43" s="13"/>
      <c r="C43" s="14"/>
      <c r="D43" s="14"/>
      <c r="E43" s="29">
        <v>899.5</v>
      </c>
      <c r="F43" s="14" t="s">
        <v>34</v>
      </c>
      <c r="G43" s="14"/>
      <c r="H43" s="14"/>
      <c r="I43" s="14"/>
      <c r="J43" s="29"/>
      <c r="K43" s="14"/>
      <c r="L43" s="14"/>
      <c r="M43" s="14"/>
      <c r="N43" s="14"/>
      <c r="O43" s="29">
        <v>0.5</v>
      </c>
      <c r="P43" s="14" t="s">
        <v>34</v>
      </c>
      <c r="Q43" s="14"/>
      <c r="R43" s="14"/>
      <c r="S43" s="14"/>
      <c r="T43" s="29">
        <f>899.5+0.5</f>
        <v>900</v>
      </c>
      <c r="U43" s="14" t="s">
        <v>34</v>
      </c>
      <c r="V43" s="16"/>
    </row>
    <row r="44" spans="2:22" s="9" customFormat="1" ht="12.75">
      <c r="B44" s="47" t="s">
        <v>64</v>
      </c>
      <c r="C44" s="14"/>
      <c r="D44" s="14"/>
      <c r="E44" s="29">
        <f>1*100.5</f>
        <v>100.5</v>
      </c>
      <c r="F44" s="14" t="s">
        <v>30</v>
      </c>
      <c r="G44" s="14"/>
      <c r="H44" s="14"/>
      <c r="I44" s="14"/>
      <c r="J44" s="29">
        <f>-1*100</f>
        <v>-100</v>
      </c>
      <c r="K44" s="14" t="s">
        <v>30</v>
      </c>
      <c r="L44" s="14"/>
      <c r="M44" s="14"/>
      <c r="N44" s="14"/>
      <c r="O44" s="29">
        <f>1*(100-100.5)</f>
        <v>-0.5</v>
      </c>
      <c r="P44" s="14" t="s">
        <v>30</v>
      </c>
      <c r="Q44" s="14"/>
      <c r="R44" s="14"/>
      <c r="S44" s="14"/>
      <c r="T44" s="29">
        <v>0</v>
      </c>
      <c r="U44" s="14" t="s">
        <v>30</v>
      </c>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c r="D46" s="14"/>
      <c r="E46" s="29">
        <v>0</v>
      </c>
      <c r="F46" s="14" t="s">
        <v>35</v>
      </c>
      <c r="G46" s="14"/>
      <c r="H46" s="14"/>
      <c r="I46" s="14"/>
      <c r="J46" s="29">
        <v>100</v>
      </c>
      <c r="K46" s="14" t="s">
        <v>35</v>
      </c>
      <c r="L46" s="14"/>
      <c r="M46" s="14"/>
      <c r="N46" s="14"/>
      <c r="O46" s="29"/>
      <c r="P46" s="14"/>
      <c r="Q46" s="14"/>
      <c r="R46" s="14"/>
      <c r="S46" s="14"/>
      <c r="T46" s="29">
        <v>100</v>
      </c>
      <c r="U46" s="14" t="s">
        <v>35</v>
      </c>
      <c r="V46" s="16"/>
    </row>
    <row r="47" spans="2:22" s="9" customFormat="1" ht="13.5" thickBot="1">
      <c r="B47" s="13"/>
      <c r="C47" s="31"/>
      <c r="D47" s="31">
        <f>SUM(D41:D46)</f>
        <v>1000</v>
      </c>
      <c r="E47" s="32">
        <f>SUM(E41:E46)</f>
        <v>1000</v>
      </c>
      <c r="F47" s="31"/>
      <c r="G47" s="14"/>
      <c r="H47" s="31"/>
      <c r="I47" s="31">
        <f>SUM(I41:I46)</f>
        <v>0</v>
      </c>
      <c r="J47" s="32">
        <f>SUM(J41:J46)</f>
        <v>0</v>
      </c>
      <c r="K47" s="31"/>
      <c r="L47" s="14"/>
      <c r="M47" s="31"/>
      <c r="N47" s="31">
        <f>SUM(N41:N46)</f>
        <v>0</v>
      </c>
      <c r="O47" s="32">
        <f>SUM(O41:O46)</f>
        <v>0</v>
      </c>
      <c r="P47" s="31"/>
      <c r="Q47" s="14"/>
      <c r="R47" s="31"/>
      <c r="S47" s="31">
        <f>SUM(S41:S46)</f>
        <v>1000</v>
      </c>
      <c r="T47" s="32">
        <f>SUM(T41:T46)</f>
        <v>1000</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1000</v>
      </c>
      <c r="E52" s="28"/>
      <c r="F52" s="14"/>
      <c r="G52" s="14"/>
      <c r="H52" s="14" t="s">
        <v>22</v>
      </c>
      <c r="I52" s="14">
        <v>-100</v>
      </c>
      <c r="J52" s="28"/>
      <c r="K52" s="14"/>
      <c r="L52" s="14"/>
      <c r="M52" s="14"/>
      <c r="N52" s="14"/>
      <c r="O52" s="28"/>
      <c r="P52" s="14"/>
      <c r="Q52" s="14"/>
      <c r="R52" s="14" t="s">
        <v>22</v>
      </c>
      <c r="S52" s="14">
        <v>900</v>
      </c>
      <c r="T52" s="28"/>
      <c r="U52" s="14"/>
      <c r="V52" s="16"/>
    </row>
    <row r="53" spans="2:22" s="9" customFormat="1" ht="12.75">
      <c r="B53" s="13"/>
      <c r="C53" s="14"/>
      <c r="D53" s="14"/>
      <c r="E53" s="29">
        <v>900</v>
      </c>
      <c r="F53" s="14" t="s">
        <v>34</v>
      </c>
      <c r="G53" s="14"/>
      <c r="H53" s="14"/>
      <c r="I53" s="14"/>
      <c r="J53" s="29"/>
      <c r="K53" s="14"/>
      <c r="L53" s="14"/>
      <c r="M53" s="14"/>
      <c r="N53" s="14"/>
      <c r="O53" s="29"/>
      <c r="P53" s="14"/>
      <c r="Q53" s="14"/>
      <c r="R53" s="14"/>
      <c r="S53" s="14"/>
      <c r="T53" s="29">
        <v>900</v>
      </c>
      <c r="U53" s="14" t="s">
        <v>34</v>
      </c>
      <c r="V53" s="16"/>
    </row>
    <row r="54" spans="2:22" s="9" customFormat="1" ht="12.75">
      <c r="B54" s="47" t="s">
        <v>64</v>
      </c>
      <c r="C54" s="14"/>
      <c r="D54" s="14"/>
      <c r="E54" s="29">
        <v>0</v>
      </c>
      <c r="F54" s="14" t="s">
        <v>30</v>
      </c>
      <c r="G54" s="14"/>
      <c r="H54" s="14"/>
      <c r="I54" s="14"/>
      <c r="J54" s="29"/>
      <c r="K54" s="14"/>
      <c r="L54" s="14"/>
      <c r="M54" s="14"/>
      <c r="N54" s="14"/>
      <c r="O54" s="29"/>
      <c r="P54" s="14"/>
      <c r="Q54" s="14"/>
      <c r="R54" s="14"/>
      <c r="S54" s="14"/>
      <c r="T54" s="29">
        <v>0</v>
      </c>
      <c r="U54" s="14" t="s">
        <v>30</v>
      </c>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c r="D56" s="14"/>
      <c r="E56" s="29">
        <v>100</v>
      </c>
      <c r="F56" s="14" t="s">
        <v>35</v>
      </c>
      <c r="G56" s="14"/>
      <c r="I56" s="14"/>
      <c r="J56" s="29">
        <v>-100</v>
      </c>
      <c r="K56" s="14" t="s">
        <v>35</v>
      </c>
      <c r="L56" s="14"/>
      <c r="M56" s="14"/>
      <c r="N56" s="14"/>
      <c r="O56" s="29"/>
      <c r="P56" s="14"/>
      <c r="Q56" s="14"/>
      <c r="R56" s="14"/>
      <c r="S56" s="14"/>
      <c r="T56" s="29">
        <v>0</v>
      </c>
      <c r="U56" s="14" t="s">
        <v>35</v>
      </c>
      <c r="V56" s="16"/>
    </row>
    <row r="57" spans="2:22" s="9" customFormat="1" ht="13.5" thickBot="1">
      <c r="B57" s="13"/>
      <c r="C57" s="31"/>
      <c r="D57" s="31">
        <f>SUM(D51:D56)</f>
        <v>1000</v>
      </c>
      <c r="E57" s="32">
        <f>SUM(E51:E56)</f>
        <v>1000</v>
      </c>
      <c r="F57" s="31"/>
      <c r="G57" s="14"/>
      <c r="H57" s="31"/>
      <c r="I57" s="31">
        <f>SUM(I51:I56)</f>
        <v>-100</v>
      </c>
      <c r="J57" s="32">
        <f>SUM(J51:J56)</f>
        <v>-100</v>
      </c>
      <c r="K57" s="31"/>
      <c r="L57" s="14"/>
      <c r="M57" s="31"/>
      <c r="N57" s="31">
        <f>SUM(N51:N56)</f>
        <v>0</v>
      </c>
      <c r="O57" s="32">
        <f>SUM(O51:O56)</f>
        <v>0</v>
      </c>
      <c r="P57" s="31"/>
      <c r="Q57" s="14"/>
      <c r="R57" s="31"/>
      <c r="S57" s="31">
        <f>SUM(S51:S56)</f>
        <v>900</v>
      </c>
      <c r="T57" s="32">
        <f>SUM(T51:T56)</f>
        <v>900</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
        <v>87</v>
      </c>
    </row>
    <row r="2" ht="12.75" customHeight="1">
      <c r="B2" s="1" t="s">
        <v>0</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4"/>
      <c r="L5" s="15" t="s">
        <v>1</v>
      </c>
      <c r="M5" s="14"/>
      <c r="N5" s="14"/>
      <c r="O5" s="14" t="s">
        <v>2</v>
      </c>
      <c r="P5" s="14"/>
      <c r="Q5" s="14"/>
      <c r="R5" s="14"/>
      <c r="S5" s="14"/>
      <c r="T5" s="14"/>
      <c r="U5" s="16"/>
    </row>
    <row r="6" spans="2:21" s="9" customFormat="1" ht="12.75">
      <c r="B6" s="8"/>
      <c r="C6" s="13"/>
      <c r="D6" s="14"/>
      <c r="E6" s="14"/>
      <c r="F6" s="14"/>
      <c r="G6" s="14"/>
      <c r="H6" s="14"/>
      <c r="I6" s="14"/>
      <c r="J6" s="14"/>
      <c r="K6" s="14"/>
      <c r="L6" s="14" t="s">
        <v>3</v>
      </c>
      <c r="M6" s="14"/>
      <c r="N6" s="14"/>
      <c r="O6" s="14" t="s">
        <v>4</v>
      </c>
      <c r="P6" s="14"/>
      <c r="Q6" s="14"/>
      <c r="R6" s="14"/>
      <c r="S6" s="14"/>
      <c r="T6" s="14"/>
      <c r="U6" s="16"/>
    </row>
    <row r="7" spans="2:21" s="9" customFormat="1" ht="12.75">
      <c r="B7" s="8"/>
      <c r="C7" s="13"/>
      <c r="D7" s="14"/>
      <c r="E7" s="14"/>
      <c r="F7" s="14"/>
      <c r="G7" s="14"/>
      <c r="H7" s="14"/>
      <c r="I7" s="14"/>
      <c r="J7" s="14"/>
      <c r="K7" s="14"/>
      <c r="L7" s="14" t="s">
        <v>5</v>
      </c>
      <c r="M7" s="14" t="s">
        <v>6</v>
      </c>
      <c r="N7" s="14"/>
      <c r="O7" s="14" t="s">
        <v>7</v>
      </c>
      <c r="P7" s="14"/>
      <c r="Q7" s="14"/>
      <c r="R7" s="14"/>
      <c r="S7" s="14" t="s">
        <v>6</v>
      </c>
      <c r="T7" s="14"/>
      <c r="U7" s="16"/>
    </row>
    <row r="8" spans="2:21" s="9" customFormat="1" ht="13.5" thickBot="1">
      <c r="B8" s="8"/>
      <c r="C8" s="17" t="s">
        <v>8</v>
      </c>
      <c r="D8" s="18" t="s">
        <v>9</v>
      </c>
      <c r="E8" s="19"/>
      <c r="F8" s="18"/>
      <c r="G8" s="18"/>
      <c r="H8" s="18"/>
      <c r="I8" s="18"/>
      <c r="J8" s="18"/>
      <c r="K8" s="18"/>
      <c r="L8" s="18" t="s">
        <v>10</v>
      </c>
      <c r="M8" s="18" t="s">
        <v>11</v>
      </c>
      <c r="N8" s="19"/>
      <c r="O8" s="18" t="s">
        <v>12</v>
      </c>
      <c r="P8" s="18"/>
      <c r="Q8" s="18"/>
      <c r="R8" s="18"/>
      <c r="S8" s="18" t="s">
        <v>13</v>
      </c>
      <c r="T8" s="19"/>
      <c r="U8" s="16"/>
    </row>
    <row r="9" spans="3:21" s="20" customFormat="1" ht="12.75">
      <c r="C9" s="17" t="s">
        <v>14</v>
      </c>
      <c r="D9" s="21">
        <v>125</v>
      </c>
      <c r="E9" s="22"/>
      <c r="F9" s="21"/>
      <c r="G9" s="21"/>
      <c r="H9" s="21"/>
      <c r="I9" s="21"/>
      <c r="J9" s="21"/>
      <c r="K9" s="21"/>
      <c r="L9" s="21">
        <v>121</v>
      </c>
      <c r="M9" s="21">
        <v>120</v>
      </c>
      <c r="N9" s="22"/>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1000</v>
      </c>
      <c r="F18" s="14" t="s">
        <v>34</v>
      </c>
      <c r="G18" s="14"/>
      <c r="H18" s="14"/>
      <c r="I18" s="14"/>
      <c r="J18" s="29"/>
      <c r="K18" s="14"/>
      <c r="L18" s="14"/>
      <c r="M18" s="14"/>
      <c r="N18" s="14"/>
      <c r="O18" s="29">
        <v>-1</v>
      </c>
      <c r="P18" s="14" t="s">
        <v>34</v>
      </c>
      <c r="Q18" s="14"/>
      <c r="R18" s="14"/>
      <c r="S18" s="14"/>
      <c r="T18" s="29">
        <v>999</v>
      </c>
      <c r="U18" s="14" t="s">
        <v>34</v>
      </c>
      <c r="V18" s="16"/>
    </row>
    <row r="19" spans="2:22" s="9" customFormat="1" ht="12.75">
      <c r="B19" s="17" t="s">
        <v>23</v>
      </c>
      <c r="C19" s="14" t="s">
        <v>24</v>
      </c>
      <c r="D19" s="14">
        <v>0</v>
      </c>
      <c r="E19" s="29"/>
      <c r="F19" s="14"/>
      <c r="G19" s="14"/>
      <c r="H19" s="14"/>
      <c r="I19" s="14"/>
      <c r="J19" s="29"/>
      <c r="K19" s="14"/>
      <c r="L19" s="14"/>
      <c r="M19" s="14"/>
      <c r="N19" s="14"/>
      <c r="O19" s="29"/>
      <c r="P19" s="14"/>
      <c r="Q19" s="14"/>
      <c r="R19" s="14" t="s">
        <v>24</v>
      </c>
      <c r="S19" s="14">
        <v>0</v>
      </c>
      <c r="T19" s="29"/>
      <c r="U19" s="14"/>
      <c r="V19" s="16"/>
    </row>
    <row r="20" spans="2:22" s="9" customFormat="1" ht="25.5">
      <c r="B20" s="17"/>
      <c r="C20" s="14"/>
      <c r="D20" s="30"/>
      <c r="E20" s="14">
        <v>0</v>
      </c>
      <c r="F20" s="14" t="s">
        <v>81</v>
      </c>
      <c r="G20" s="14"/>
      <c r="H20" s="14"/>
      <c r="I20" s="14"/>
      <c r="J20" s="29"/>
      <c r="K20" s="14"/>
      <c r="L20" s="14"/>
      <c r="M20" s="14"/>
      <c r="N20" s="14"/>
      <c r="O20" s="29">
        <f>-1*(120-121)</f>
        <v>1</v>
      </c>
      <c r="P20" s="14" t="s">
        <v>81</v>
      </c>
      <c r="Q20" s="14"/>
      <c r="R20" s="14"/>
      <c r="S20" s="14"/>
      <c r="T20" s="29">
        <v>1</v>
      </c>
      <c r="U20" s="14" t="s">
        <v>81</v>
      </c>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1000</v>
      </c>
      <c r="E22" s="32">
        <f>SUM(E17:E21)</f>
        <v>1000</v>
      </c>
      <c r="F22" s="31"/>
      <c r="G22" s="14"/>
      <c r="H22" s="31"/>
      <c r="I22" s="31">
        <f>SUM(I17:I21)</f>
        <v>0</v>
      </c>
      <c r="J22" s="32">
        <f>SUM(J17:J21)</f>
        <v>0</v>
      </c>
      <c r="K22" s="31"/>
      <c r="L22" s="14"/>
      <c r="M22" s="31"/>
      <c r="N22" s="31">
        <f>SUM(N17:N21)</f>
        <v>0</v>
      </c>
      <c r="O22" s="32">
        <f>SUM(O17:O21)</f>
        <v>0</v>
      </c>
      <c r="P22" s="31"/>
      <c r="Q22" s="14"/>
      <c r="R22" s="31"/>
      <c r="S22" s="31">
        <f>SUM(S17:S21)</f>
        <v>1000</v>
      </c>
      <c r="T22" s="32">
        <f>SUM(T17:T21)</f>
        <v>1000</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34">
        <f>1*121</f>
        <v>121</v>
      </c>
      <c r="J24" s="35"/>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1000</v>
      </c>
      <c r="E29" s="28"/>
      <c r="F29" s="14"/>
      <c r="G29" s="14"/>
      <c r="H29" s="14" t="s">
        <v>22</v>
      </c>
      <c r="I29" s="14">
        <v>-121</v>
      </c>
      <c r="J29" s="28"/>
      <c r="K29" s="14"/>
      <c r="L29" s="14"/>
      <c r="M29" s="14"/>
      <c r="N29" s="14"/>
      <c r="O29" s="28"/>
      <c r="P29" s="14"/>
      <c r="Q29" s="14"/>
      <c r="R29" s="14" t="s">
        <v>22</v>
      </c>
      <c r="S29" s="14">
        <v>879</v>
      </c>
      <c r="T29" s="28"/>
      <c r="U29" s="14"/>
      <c r="V29" s="16"/>
    </row>
    <row r="30" spans="2:22" s="9" customFormat="1" ht="12.75">
      <c r="B30" s="13"/>
      <c r="C30" s="14"/>
      <c r="D30" s="14"/>
      <c r="E30" s="29">
        <v>999</v>
      </c>
      <c r="F30" s="14" t="s">
        <v>34</v>
      </c>
      <c r="G30" s="14"/>
      <c r="H30" s="14"/>
      <c r="I30" s="14"/>
      <c r="J30" s="29"/>
      <c r="K30" s="14"/>
      <c r="L30" s="14"/>
      <c r="M30" s="14"/>
      <c r="N30" s="14"/>
      <c r="O30" s="29">
        <v>5</v>
      </c>
      <c r="P30" s="14" t="s">
        <v>34</v>
      </c>
      <c r="Q30" s="14"/>
      <c r="R30" s="14"/>
      <c r="S30" s="14"/>
      <c r="T30" s="29">
        <v>1004</v>
      </c>
      <c r="U30" s="14" t="s">
        <v>34</v>
      </c>
      <c r="V30" s="16"/>
    </row>
    <row r="31" spans="2:22" s="9" customFormat="1" ht="12.75">
      <c r="B31" s="17" t="s">
        <v>23</v>
      </c>
      <c r="C31" s="14" t="s">
        <v>24</v>
      </c>
      <c r="D31" s="14">
        <v>0</v>
      </c>
      <c r="E31" s="29"/>
      <c r="F31" s="14"/>
      <c r="G31" s="14"/>
      <c r="H31" s="14" t="s">
        <v>24</v>
      </c>
      <c r="I31" s="14">
        <f>1*121</f>
        <v>121</v>
      </c>
      <c r="J31" s="29"/>
      <c r="K31" s="14"/>
      <c r="L31" s="15"/>
      <c r="M31" s="14" t="s">
        <v>24</v>
      </c>
      <c r="N31" s="14">
        <f>1*(125-121)</f>
        <v>4</v>
      </c>
      <c r="O31" s="29"/>
      <c r="P31" s="14"/>
      <c r="Q31" s="14"/>
      <c r="R31" s="14" t="s">
        <v>24</v>
      </c>
      <c r="S31" s="14">
        <v>125</v>
      </c>
      <c r="T31" s="29"/>
      <c r="U31" s="14"/>
      <c r="V31" s="16"/>
    </row>
    <row r="32" spans="2:22" s="9" customFormat="1" ht="25.5">
      <c r="B32" s="17"/>
      <c r="D32" s="14"/>
      <c r="E32" s="29">
        <v>1</v>
      </c>
      <c r="F32" s="14" t="s">
        <v>81</v>
      </c>
      <c r="G32" s="14"/>
      <c r="H32" s="14"/>
      <c r="I32" s="14"/>
      <c r="J32" s="29"/>
      <c r="K32" s="14"/>
      <c r="L32" s="14"/>
      <c r="N32" s="14"/>
      <c r="O32" s="29">
        <v>-1</v>
      </c>
      <c r="P32" s="14" t="s">
        <v>81</v>
      </c>
      <c r="Q32" s="14"/>
      <c r="S32" s="14"/>
      <c r="T32" s="29">
        <v>0</v>
      </c>
      <c r="U32" s="14" t="s">
        <v>81</v>
      </c>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1000</v>
      </c>
      <c r="E34" s="32">
        <f>SUM(E29:E33)</f>
        <v>1000</v>
      </c>
      <c r="F34" s="31"/>
      <c r="G34" s="14"/>
      <c r="H34" s="31"/>
      <c r="I34" s="31">
        <f>SUM(I29:I33)</f>
        <v>0</v>
      </c>
      <c r="J34" s="32">
        <f>SUM(J29:J33)</f>
        <v>0</v>
      </c>
      <c r="K34" s="31"/>
      <c r="L34" s="14"/>
      <c r="M34" s="31"/>
      <c r="N34" s="31">
        <f>SUM(N29:N33)</f>
        <v>4</v>
      </c>
      <c r="O34" s="32">
        <f>SUM(O29:O33)</f>
        <v>4</v>
      </c>
      <c r="P34" s="31"/>
      <c r="Q34" s="14"/>
      <c r="R34" s="31"/>
      <c r="S34" s="31">
        <f>SUM(S29:S33)</f>
        <v>1004</v>
      </c>
      <c r="T34" s="32">
        <f>SUM(T29:T33)</f>
        <v>1004</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1000</v>
      </c>
      <c r="E42" s="28"/>
      <c r="F42" s="14"/>
      <c r="G42" s="14"/>
      <c r="H42" s="14"/>
      <c r="I42" s="14"/>
      <c r="J42" s="28"/>
      <c r="K42" s="14"/>
      <c r="L42" s="14"/>
      <c r="M42" s="14"/>
      <c r="N42" s="14"/>
      <c r="O42" s="28"/>
      <c r="P42" s="14"/>
      <c r="Q42" s="14"/>
      <c r="R42" s="14" t="s">
        <v>22</v>
      </c>
      <c r="S42" s="14">
        <v>1000</v>
      </c>
      <c r="T42" s="28"/>
      <c r="U42" s="14"/>
      <c r="V42" s="16"/>
    </row>
    <row r="43" spans="2:22" s="9" customFormat="1" ht="12.75">
      <c r="B43" s="13"/>
      <c r="C43" s="14"/>
      <c r="D43" s="14"/>
      <c r="E43" s="29">
        <v>1000</v>
      </c>
      <c r="F43" s="14" t="s">
        <v>34</v>
      </c>
      <c r="G43" s="14"/>
      <c r="H43" s="14"/>
      <c r="I43" s="14"/>
      <c r="J43" s="29"/>
      <c r="K43" s="14"/>
      <c r="L43" s="14"/>
      <c r="M43" s="14"/>
      <c r="N43" s="14"/>
      <c r="O43" s="29">
        <v>-1</v>
      </c>
      <c r="P43" s="14" t="s">
        <v>34</v>
      </c>
      <c r="Q43" s="14"/>
      <c r="R43" s="14"/>
      <c r="S43" s="14"/>
      <c r="T43" s="29">
        <v>999</v>
      </c>
      <c r="U43" s="14" t="s">
        <v>34</v>
      </c>
      <c r="V43" s="16"/>
    </row>
    <row r="44" spans="2:22" s="9" customFormat="1" ht="12.75">
      <c r="B44" s="47" t="s">
        <v>64</v>
      </c>
      <c r="C44" s="14" t="s">
        <v>24</v>
      </c>
      <c r="D44" s="14">
        <v>0</v>
      </c>
      <c r="E44" s="29"/>
      <c r="F44" s="14"/>
      <c r="G44" s="14"/>
      <c r="H44" s="14" t="s">
        <v>24</v>
      </c>
      <c r="I44" s="14">
        <f>1*121</f>
        <v>121</v>
      </c>
      <c r="J44" s="29"/>
      <c r="K44" s="14"/>
      <c r="L44" s="14"/>
      <c r="M44" s="14" t="s">
        <v>24</v>
      </c>
      <c r="N44" s="14">
        <f>1*(120-121)</f>
        <v>-1</v>
      </c>
      <c r="O44" s="29"/>
      <c r="P44" s="14"/>
      <c r="Q44" s="14"/>
      <c r="R44" s="14" t="s">
        <v>24</v>
      </c>
      <c r="S44" s="14">
        <f>1*120</f>
        <v>120</v>
      </c>
      <c r="T44" s="29"/>
      <c r="U44" s="14"/>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c r="D46" s="14"/>
      <c r="E46" s="29">
        <v>0</v>
      </c>
      <c r="F46" s="14" t="s">
        <v>35</v>
      </c>
      <c r="G46" s="14"/>
      <c r="H46" s="14"/>
      <c r="I46" s="14"/>
      <c r="J46" s="29">
        <v>121</v>
      </c>
      <c r="K46" s="14" t="s">
        <v>35</v>
      </c>
      <c r="L46" s="14"/>
      <c r="M46" s="14"/>
      <c r="N46" s="14"/>
      <c r="O46" s="29"/>
      <c r="P46" s="14"/>
      <c r="Q46" s="14"/>
      <c r="R46" s="14"/>
      <c r="S46" s="14"/>
      <c r="T46" s="29">
        <v>121</v>
      </c>
      <c r="U46" s="14" t="s">
        <v>35</v>
      </c>
      <c r="V46" s="16"/>
    </row>
    <row r="47" spans="2:22" s="9" customFormat="1" ht="13.5" thickBot="1">
      <c r="B47" s="13"/>
      <c r="C47" s="31"/>
      <c r="D47" s="31">
        <f>SUM(D41:D46)</f>
        <v>1000</v>
      </c>
      <c r="E47" s="32">
        <f>SUM(E41:E46)</f>
        <v>1000</v>
      </c>
      <c r="F47" s="31"/>
      <c r="G47" s="14"/>
      <c r="H47" s="31"/>
      <c r="I47" s="31">
        <f>SUM(I41:I46)</f>
        <v>121</v>
      </c>
      <c r="J47" s="32">
        <f>SUM(J41:J46)</f>
        <v>121</v>
      </c>
      <c r="K47" s="31"/>
      <c r="L47" s="14"/>
      <c r="M47" s="31"/>
      <c r="N47" s="31">
        <f>SUM(N41:N46)</f>
        <v>-1</v>
      </c>
      <c r="O47" s="32">
        <f>SUM(O41:O46)</f>
        <v>-1</v>
      </c>
      <c r="P47" s="31"/>
      <c r="Q47" s="14"/>
      <c r="R47" s="31"/>
      <c r="S47" s="31">
        <f>SUM(S41:S46)</f>
        <v>1120</v>
      </c>
      <c r="T47" s="32">
        <f>SUM(T41:T46)</f>
        <v>1120</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1000</v>
      </c>
      <c r="E52" s="28"/>
      <c r="F52" s="14"/>
      <c r="G52" s="14"/>
      <c r="H52" s="14" t="s">
        <v>22</v>
      </c>
      <c r="I52" s="14">
        <v>-121</v>
      </c>
      <c r="J52" s="28"/>
      <c r="K52" s="14"/>
      <c r="L52" s="14"/>
      <c r="M52" s="14"/>
      <c r="N52" s="14"/>
      <c r="O52" s="28"/>
      <c r="P52" s="14"/>
      <c r="Q52" s="14"/>
      <c r="R52" s="14" t="s">
        <v>22</v>
      </c>
      <c r="S52" s="14">
        <f>1000-121</f>
        <v>879</v>
      </c>
      <c r="T52" s="28"/>
      <c r="U52" s="14"/>
      <c r="V52" s="16"/>
    </row>
    <row r="53" spans="2:22" s="9" customFormat="1" ht="12.75">
      <c r="B53" s="13"/>
      <c r="C53" s="14"/>
      <c r="D53" s="14"/>
      <c r="E53" s="29">
        <v>999</v>
      </c>
      <c r="F53" s="14" t="s">
        <v>34</v>
      </c>
      <c r="G53" s="14"/>
      <c r="H53" s="14"/>
      <c r="I53" s="14"/>
      <c r="J53" s="29"/>
      <c r="K53" s="14"/>
      <c r="L53" s="14"/>
      <c r="M53" s="14"/>
      <c r="N53" s="14"/>
      <c r="O53" s="29">
        <v>5</v>
      </c>
      <c r="P53" s="14" t="s">
        <v>34</v>
      </c>
      <c r="Q53" s="14"/>
      <c r="R53" s="14"/>
      <c r="S53" s="14"/>
      <c r="T53" s="29">
        <v>1004</v>
      </c>
      <c r="U53" s="14" t="s">
        <v>34</v>
      </c>
      <c r="V53" s="16"/>
    </row>
    <row r="54" spans="2:22" s="9" customFormat="1" ht="12.75">
      <c r="B54" s="47" t="s">
        <v>64</v>
      </c>
      <c r="C54" s="14" t="s">
        <v>24</v>
      </c>
      <c r="D54" s="14">
        <v>120</v>
      </c>
      <c r="E54" s="29"/>
      <c r="F54" s="14"/>
      <c r="G54" s="14"/>
      <c r="H54" s="14"/>
      <c r="I54" s="14"/>
      <c r="J54" s="29"/>
      <c r="K54" s="14"/>
      <c r="L54" s="14"/>
      <c r="M54" s="14" t="s">
        <v>24</v>
      </c>
      <c r="N54" s="14">
        <f>1*(125-120)</f>
        <v>5</v>
      </c>
      <c r="O54" s="29"/>
      <c r="P54" s="14"/>
      <c r="Q54" s="14"/>
      <c r="R54" s="14" t="s">
        <v>24</v>
      </c>
      <c r="S54" s="14">
        <f>1*125</f>
        <v>125</v>
      </c>
      <c r="T54" s="29"/>
      <c r="U54" s="14"/>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c r="D56" s="14"/>
      <c r="E56" s="29">
        <v>121</v>
      </c>
      <c r="F56" s="14" t="s">
        <v>35</v>
      </c>
      <c r="G56" s="14"/>
      <c r="H56" s="14"/>
      <c r="I56" s="14"/>
      <c r="J56" s="29">
        <v>-121</v>
      </c>
      <c r="K56" s="14" t="s">
        <v>35</v>
      </c>
      <c r="L56" s="14"/>
      <c r="M56" s="14"/>
      <c r="N56" s="14"/>
      <c r="O56" s="29"/>
      <c r="P56" s="14"/>
      <c r="Q56" s="14"/>
      <c r="R56" s="14"/>
      <c r="S56" s="14"/>
      <c r="T56" s="29">
        <v>0</v>
      </c>
      <c r="U56" s="14" t="s">
        <v>35</v>
      </c>
      <c r="V56" s="16"/>
    </row>
    <row r="57" spans="2:22" s="9" customFormat="1" ht="13.5" thickBot="1">
      <c r="B57" s="13"/>
      <c r="C57" s="31"/>
      <c r="D57" s="31">
        <f>SUM(D51:D56)</f>
        <v>1120</v>
      </c>
      <c r="E57" s="32">
        <f>SUM(E51:E56)</f>
        <v>1120</v>
      </c>
      <c r="F57" s="31"/>
      <c r="G57" s="14"/>
      <c r="H57" s="31"/>
      <c r="I57" s="31">
        <f>SUM(I51:I56)</f>
        <v>-121</v>
      </c>
      <c r="J57" s="32">
        <f>SUM(J51:J56)</f>
        <v>-121</v>
      </c>
      <c r="K57" s="31"/>
      <c r="L57" s="14"/>
      <c r="M57" s="31"/>
      <c r="N57" s="31">
        <f>SUM(N51:N56)</f>
        <v>5</v>
      </c>
      <c r="O57" s="32">
        <f>SUM(O51:O56)</f>
        <v>5</v>
      </c>
      <c r="P57" s="31"/>
      <c r="Q57" s="14"/>
      <c r="R57" s="31"/>
      <c r="S57" s="31">
        <f>SUM(S51:S56)</f>
        <v>1004</v>
      </c>
      <c r="T57" s="32">
        <f>SUM(T51:T56)</f>
        <v>1004</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43</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5" t="s">
        <v>1</v>
      </c>
      <c r="L5" s="15" t="s">
        <v>1</v>
      </c>
      <c r="M5" s="14"/>
      <c r="N5" s="14" t="s">
        <v>2</v>
      </c>
      <c r="O5" s="14" t="s">
        <v>2</v>
      </c>
      <c r="P5" s="14"/>
      <c r="Q5" s="14"/>
      <c r="R5" s="14"/>
      <c r="S5" s="14"/>
      <c r="T5" s="14"/>
      <c r="U5" s="16"/>
    </row>
    <row r="6" spans="2:21" s="9" customFormat="1" ht="12.75">
      <c r="B6" s="8"/>
      <c r="C6" s="13"/>
      <c r="D6" s="14"/>
      <c r="E6" s="14"/>
      <c r="F6" s="14"/>
      <c r="G6" s="14"/>
      <c r="H6" s="14"/>
      <c r="I6" s="14"/>
      <c r="J6" s="14"/>
      <c r="K6" s="14" t="s">
        <v>3</v>
      </c>
      <c r="L6" s="14" t="s">
        <v>3</v>
      </c>
      <c r="M6" s="14"/>
      <c r="N6" s="14" t="s">
        <v>41</v>
      </c>
      <c r="O6" s="14" t="s">
        <v>42</v>
      </c>
      <c r="P6" s="14"/>
      <c r="Q6" s="14"/>
      <c r="R6" s="14"/>
      <c r="S6" s="14"/>
      <c r="T6" s="14"/>
      <c r="U6" s="16"/>
    </row>
    <row r="7" spans="2:21" s="9" customFormat="1" ht="12.75">
      <c r="B7" s="8"/>
      <c r="C7" s="13"/>
      <c r="D7" s="14"/>
      <c r="E7" s="14"/>
      <c r="F7" s="14"/>
      <c r="G7" s="14"/>
      <c r="H7" s="14"/>
      <c r="I7" s="14"/>
      <c r="J7" s="14"/>
      <c r="K7" s="14" t="s">
        <v>5</v>
      </c>
      <c r="L7" s="14" t="s">
        <v>5</v>
      </c>
      <c r="M7" s="14" t="s">
        <v>6</v>
      </c>
      <c r="N7" s="14" t="s">
        <v>7</v>
      </c>
      <c r="O7" s="14" t="s">
        <v>7</v>
      </c>
      <c r="P7" s="14"/>
      <c r="Q7" s="14"/>
      <c r="R7" s="14"/>
      <c r="S7" s="14" t="s">
        <v>6</v>
      </c>
      <c r="T7" s="14"/>
      <c r="U7" s="16"/>
    </row>
    <row r="8" spans="2:21" s="9" customFormat="1" ht="13.5" thickBot="1">
      <c r="B8" s="8"/>
      <c r="C8" s="17" t="s">
        <v>8</v>
      </c>
      <c r="D8" s="18" t="s">
        <v>9</v>
      </c>
      <c r="E8" s="19"/>
      <c r="F8" s="18"/>
      <c r="G8" s="18"/>
      <c r="H8" s="18"/>
      <c r="I8" s="18"/>
      <c r="J8" s="18"/>
      <c r="K8" s="18" t="s">
        <v>40</v>
      </c>
      <c r="L8" s="18" t="s">
        <v>10</v>
      </c>
      <c r="M8" s="18" t="s">
        <v>11</v>
      </c>
      <c r="N8" s="19" t="s">
        <v>33</v>
      </c>
      <c r="O8" s="18" t="s">
        <v>12</v>
      </c>
      <c r="P8" s="18"/>
      <c r="Q8" s="18"/>
      <c r="R8" s="18"/>
      <c r="S8" s="18" t="s">
        <v>13</v>
      </c>
      <c r="T8" s="19"/>
      <c r="U8" s="16"/>
    </row>
    <row r="9" spans="3:21" s="20" customFormat="1" ht="12.75">
      <c r="C9" s="17" t="s">
        <v>14</v>
      </c>
      <c r="D9" s="21">
        <v>125</v>
      </c>
      <c r="E9" s="22"/>
      <c r="F9" s="21"/>
      <c r="G9" s="21"/>
      <c r="H9" s="21"/>
      <c r="I9" s="21"/>
      <c r="J9" s="21"/>
      <c r="K9" s="21">
        <v>122</v>
      </c>
      <c r="L9" s="21">
        <v>121</v>
      </c>
      <c r="M9" s="21">
        <v>120</v>
      </c>
      <c r="N9" s="22">
        <v>121</v>
      </c>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1000</v>
      </c>
      <c r="F18" s="14" t="s">
        <v>34</v>
      </c>
      <c r="G18" s="14"/>
      <c r="H18" s="14"/>
      <c r="I18" s="14"/>
      <c r="J18" s="29"/>
      <c r="K18" s="14"/>
      <c r="L18" s="14"/>
      <c r="M18" s="14"/>
      <c r="N18" s="14"/>
      <c r="O18" s="29">
        <v>-3</v>
      </c>
      <c r="P18" s="14" t="s">
        <v>34</v>
      </c>
      <c r="Q18" s="14"/>
      <c r="R18" s="14"/>
      <c r="S18" s="14"/>
      <c r="T18" s="29">
        <f>1000-3</f>
        <v>997</v>
      </c>
      <c r="U18" s="14" t="s">
        <v>34</v>
      </c>
      <c r="V18" s="16"/>
    </row>
    <row r="19" spans="2:22" s="9" customFormat="1" ht="12.75">
      <c r="B19" s="17" t="s">
        <v>23</v>
      </c>
      <c r="C19" s="14" t="s">
        <v>24</v>
      </c>
      <c r="D19" s="14">
        <v>0</v>
      </c>
      <c r="E19" s="29"/>
      <c r="F19" s="14"/>
      <c r="G19" s="14"/>
      <c r="H19" s="14"/>
      <c r="I19" s="14"/>
      <c r="J19" s="29"/>
      <c r="K19" s="14"/>
      <c r="L19" s="14"/>
      <c r="M19" s="14"/>
      <c r="N19" s="14"/>
      <c r="O19" s="29"/>
      <c r="P19" s="14"/>
      <c r="Q19" s="14"/>
      <c r="R19" s="14" t="s">
        <v>24</v>
      </c>
      <c r="S19" s="14">
        <v>0</v>
      </c>
      <c r="T19" s="29"/>
      <c r="U19" s="14"/>
      <c r="V19" s="16"/>
    </row>
    <row r="20" spans="2:22" s="9" customFormat="1" ht="25.5">
      <c r="B20" s="17"/>
      <c r="C20" s="14"/>
      <c r="D20" s="30"/>
      <c r="E20" s="14">
        <v>0</v>
      </c>
      <c r="F20" s="14" t="s">
        <v>81</v>
      </c>
      <c r="G20" s="14"/>
      <c r="H20" s="14"/>
      <c r="I20" s="14"/>
      <c r="J20" s="29"/>
      <c r="K20" s="14"/>
      <c r="L20" s="14"/>
      <c r="M20" s="14"/>
      <c r="N20" s="14"/>
      <c r="O20" s="48">
        <f>-(1*(120-122)+1*(120-121))</f>
        <v>3</v>
      </c>
      <c r="P20" s="14" t="s">
        <v>81</v>
      </c>
      <c r="Q20" s="14"/>
      <c r="R20" s="14"/>
      <c r="S20" s="14"/>
      <c r="T20" s="29">
        <v>3</v>
      </c>
      <c r="U20" s="14" t="s">
        <v>81</v>
      </c>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1000</v>
      </c>
      <c r="E22" s="32">
        <f>SUM(E17:E21)</f>
        <v>1000</v>
      </c>
      <c r="F22" s="31"/>
      <c r="G22" s="14"/>
      <c r="H22" s="31"/>
      <c r="I22" s="31">
        <f>SUM(I17:I21)</f>
        <v>0</v>
      </c>
      <c r="J22" s="32">
        <f>SUM(J17:J21)</f>
        <v>0</v>
      </c>
      <c r="K22" s="31"/>
      <c r="L22" s="14"/>
      <c r="M22" s="31"/>
      <c r="N22" s="31">
        <f>SUM(N17:N21)</f>
        <v>0</v>
      </c>
      <c r="O22" s="32">
        <f>SUM(O17:O21)</f>
        <v>0</v>
      </c>
      <c r="P22" s="31"/>
      <c r="Q22" s="14"/>
      <c r="R22" s="31"/>
      <c r="S22" s="31">
        <f>SUM(S17:S21)</f>
        <v>1000</v>
      </c>
      <c r="T22" s="32">
        <f>SUM(T17:T21)</f>
        <v>1000</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1:22" s="43" customFormat="1" ht="12.75">
      <c r="A24" s="9"/>
      <c r="B24" s="38" t="s">
        <v>62</v>
      </c>
      <c r="C24" s="40"/>
      <c r="D24" s="40"/>
      <c r="E24" s="39"/>
      <c r="F24" s="39"/>
      <c r="G24" s="39"/>
      <c r="H24" s="40" t="s">
        <v>24</v>
      </c>
      <c r="I24" s="40">
        <f>1*122+1*121</f>
        <v>243</v>
      </c>
      <c r="J24" s="41"/>
      <c r="K24" s="40"/>
      <c r="L24" s="39"/>
      <c r="M24" s="39"/>
      <c r="N24" s="39"/>
      <c r="O24" s="39"/>
      <c r="P24" s="39"/>
      <c r="Q24" s="39"/>
      <c r="R24" s="39"/>
      <c r="S24" s="39"/>
      <c r="T24" s="39"/>
      <c r="U24" s="39"/>
      <c r="V24" s="42"/>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1000</v>
      </c>
      <c r="E29" s="28"/>
      <c r="F29" s="14"/>
      <c r="G29" s="14"/>
      <c r="H29" s="14" t="s">
        <v>22</v>
      </c>
      <c r="I29" s="14">
        <v>-243</v>
      </c>
      <c r="J29" s="28"/>
      <c r="K29" s="14"/>
      <c r="L29" s="14"/>
      <c r="M29" s="14"/>
      <c r="N29" s="14"/>
      <c r="O29" s="28"/>
      <c r="P29" s="14"/>
      <c r="Q29" s="14"/>
      <c r="R29" s="14" t="s">
        <v>22</v>
      </c>
      <c r="S29" s="14">
        <f>1000-243</f>
        <v>757</v>
      </c>
      <c r="T29" s="28"/>
      <c r="U29" s="14"/>
      <c r="V29" s="16"/>
    </row>
    <row r="30" spans="2:22" s="9" customFormat="1" ht="12.75">
      <c r="B30" s="13"/>
      <c r="C30" s="14"/>
      <c r="D30" s="14"/>
      <c r="E30" s="29">
        <v>997</v>
      </c>
      <c r="F30" s="14" t="s">
        <v>34</v>
      </c>
      <c r="G30" s="14"/>
      <c r="H30" s="14"/>
      <c r="I30" s="14"/>
      <c r="J30" s="29"/>
      <c r="K30" s="14"/>
      <c r="L30" s="14"/>
      <c r="M30" s="14"/>
      <c r="N30" s="14"/>
      <c r="O30" s="29">
        <v>10</v>
      </c>
      <c r="P30" s="14" t="s">
        <v>34</v>
      </c>
      <c r="Q30" s="14"/>
      <c r="R30" s="14"/>
      <c r="S30" s="14"/>
      <c r="T30" s="29">
        <f>997+10</f>
        <v>1007</v>
      </c>
      <c r="U30" s="14" t="s">
        <v>34</v>
      </c>
      <c r="V30" s="16"/>
    </row>
    <row r="31" spans="2:22" s="9" customFormat="1" ht="12.75">
      <c r="B31" s="17" t="s">
        <v>23</v>
      </c>
      <c r="C31" s="14" t="s">
        <v>24</v>
      </c>
      <c r="D31" s="14">
        <v>0</v>
      </c>
      <c r="E31" s="29"/>
      <c r="F31" s="14"/>
      <c r="G31" s="14"/>
      <c r="H31" s="14" t="s">
        <v>24</v>
      </c>
      <c r="I31" s="14">
        <f>1*122+1*121</f>
        <v>243</v>
      </c>
      <c r="J31" s="29"/>
      <c r="K31" s="14"/>
      <c r="L31" s="15"/>
      <c r="M31" s="14" t="s">
        <v>24</v>
      </c>
      <c r="N31" s="14">
        <f>1*(125-122)+1*(125-121)</f>
        <v>7</v>
      </c>
      <c r="O31" s="29"/>
      <c r="P31" s="14"/>
      <c r="Q31" s="14"/>
      <c r="R31" s="14" t="s">
        <v>24</v>
      </c>
      <c r="S31" s="14">
        <f>2*125</f>
        <v>250</v>
      </c>
      <c r="T31" s="29"/>
      <c r="U31" s="14"/>
      <c r="V31" s="16"/>
    </row>
    <row r="32" spans="2:22" s="9" customFormat="1" ht="25.5">
      <c r="B32" s="17"/>
      <c r="D32" s="14"/>
      <c r="E32" s="29">
        <v>3</v>
      </c>
      <c r="F32" s="14" t="s">
        <v>81</v>
      </c>
      <c r="G32" s="14"/>
      <c r="H32" s="14"/>
      <c r="I32" s="14"/>
      <c r="J32" s="29"/>
      <c r="K32" s="14"/>
      <c r="L32" s="14"/>
      <c r="N32" s="14"/>
      <c r="O32" s="29">
        <v>-3</v>
      </c>
      <c r="P32" s="14" t="s">
        <v>81</v>
      </c>
      <c r="Q32" s="14"/>
      <c r="S32" s="14"/>
      <c r="T32" s="29">
        <v>0</v>
      </c>
      <c r="U32" s="14" t="s">
        <v>81</v>
      </c>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1000</v>
      </c>
      <c r="E34" s="32">
        <f>SUM(E29:E33)</f>
        <v>1000</v>
      </c>
      <c r="F34" s="31"/>
      <c r="G34" s="14"/>
      <c r="H34" s="31"/>
      <c r="I34" s="31">
        <f>SUM(I29:I33)</f>
        <v>0</v>
      </c>
      <c r="J34" s="32">
        <f>SUM(J29:J33)</f>
        <v>0</v>
      </c>
      <c r="K34" s="31"/>
      <c r="L34" s="14"/>
      <c r="M34" s="31"/>
      <c r="N34" s="31">
        <f>SUM(N29:N33)</f>
        <v>7</v>
      </c>
      <c r="O34" s="32">
        <f>SUM(O29:O33)</f>
        <v>7</v>
      </c>
      <c r="P34" s="31"/>
      <c r="Q34" s="14"/>
      <c r="R34" s="31"/>
      <c r="S34" s="31">
        <f>SUM(S29:S33)</f>
        <v>1007</v>
      </c>
      <c r="T34" s="32">
        <f>SUM(T29:T33)</f>
        <v>1007</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1000</v>
      </c>
      <c r="E42" s="28"/>
      <c r="F42" s="14"/>
      <c r="G42" s="14"/>
      <c r="H42" s="14"/>
      <c r="I42" s="14"/>
      <c r="J42" s="28"/>
      <c r="K42" s="14"/>
      <c r="L42" s="14"/>
      <c r="M42" s="14"/>
      <c r="N42" s="14"/>
      <c r="O42" s="28"/>
      <c r="P42" s="14"/>
      <c r="Q42" s="14"/>
      <c r="R42" s="14" t="s">
        <v>22</v>
      </c>
      <c r="S42" s="14">
        <v>1000</v>
      </c>
      <c r="T42" s="28"/>
      <c r="U42" s="14"/>
      <c r="V42" s="16"/>
    </row>
    <row r="43" spans="2:22" s="9" customFormat="1" ht="12.75">
      <c r="B43" s="13"/>
      <c r="C43" s="14"/>
      <c r="D43" s="14"/>
      <c r="E43" s="29">
        <v>1000</v>
      </c>
      <c r="F43" s="14" t="s">
        <v>34</v>
      </c>
      <c r="G43" s="14"/>
      <c r="H43" s="14"/>
      <c r="I43" s="14"/>
      <c r="J43" s="29"/>
      <c r="K43" s="14"/>
      <c r="L43" s="14"/>
      <c r="M43" s="14"/>
      <c r="N43" s="14"/>
      <c r="O43" s="29">
        <v>-3</v>
      </c>
      <c r="P43" s="14" t="s">
        <v>34</v>
      </c>
      <c r="Q43" s="14"/>
      <c r="R43" s="14"/>
      <c r="S43" s="14"/>
      <c r="T43" s="29">
        <v>997</v>
      </c>
      <c r="U43" s="14" t="s">
        <v>34</v>
      </c>
      <c r="V43" s="16"/>
    </row>
    <row r="44" spans="2:22" s="9" customFormat="1" ht="12.75">
      <c r="B44" s="47" t="s">
        <v>64</v>
      </c>
      <c r="C44" s="14" t="s">
        <v>24</v>
      </c>
      <c r="D44" s="14">
        <v>0</v>
      </c>
      <c r="E44" s="29"/>
      <c r="F44" s="14"/>
      <c r="G44" s="14"/>
      <c r="H44" s="14" t="s">
        <v>24</v>
      </c>
      <c r="I44" s="14">
        <f>1*122+1*121</f>
        <v>243</v>
      </c>
      <c r="J44" s="29"/>
      <c r="K44" s="14"/>
      <c r="L44" s="14"/>
      <c r="M44" s="14" t="s">
        <v>24</v>
      </c>
      <c r="N44" s="14">
        <f>1*(120-122)+1*(120-121)</f>
        <v>-3</v>
      </c>
      <c r="O44" s="29"/>
      <c r="P44" s="14"/>
      <c r="Q44" s="14"/>
      <c r="R44" s="14" t="s">
        <v>24</v>
      </c>
      <c r="S44" s="14">
        <f>2*120</f>
        <v>240</v>
      </c>
      <c r="T44" s="29"/>
      <c r="U44" s="14"/>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c r="D46" s="14"/>
      <c r="E46" s="29">
        <v>0</v>
      </c>
      <c r="F46" s="14" t="s">
        <v>35</v>
      </c>
      <c r="G46" s="14"/>
      <c r="H46" s="14"/>
      <c r="I46" s="14"/>
      <c r="J46" s="29">
        <v>243</v>
      </c>
      <c r="K46" s="14" t="s">
        <v>35</v>
      </c>
      <c r="L46" s="14"/>
      <c r="M46" s="14"/>
      <c r="N46" s="14"/>
      <c r="O46" s="29"/>
      <c r="P46" s="14"/>
      <c r="Q46" s="14"/>
      <c r="R46" s="14"/>
      <c r="S46" s="14"/>
      <c r="T46" s="29">
        <v>243</v>
      </c>
      <c r="U46" s="14" t="s">
        <v>35</v>
      </c>
      <c r="V46" s="16"/>
    </row>
    <row r="47" spans="2:22" s="9" customFormat="1" ht="13.5" thickBot="1">
      <c r="B47" s="13"/>
      <c r="C47" s="31"/>
      <c r="D47" s="31">
        <f>SUM(D41:D46)</f>
        <v>1000</v>
      </c>
      <c r="E47" s="32">
        <f>SUM(E41:E46)</f>
        <v>1000</v>
      </c>
      <c r="F47" s="31"/>
      <c r="G47" s="14"/>
      <c r="H47" s="31"/>
      <c r="I47" s="31">
        <f>SUM(I41:I46)</f>
        <v>243</v>
      </c>
      <c r="J47" s="32">
        <f>SUM(J41:J46)</f>
        <v>243</v>
      </c>
      <c r="K47" s="31"/>
      <c r="L47" s="14"/>
      <c r="M47" s="31"/>
      <c r="N47" s="31">
        <f>SUM(N41:N46)</f>
        <v>-3</v>
      </c>
      <c r="O47" s="32">
        <f>SUM(O41:O46)</f>
        <v>-3</v>
      </c>
      <c r="P47" s="31"/>
      <c r="Q47" s="14"/>
      <c r="R47" s="31"/>
      <c r="S47" s="31">
        <f>SUM(S41:S46)</f>
        <v>1240</v>
      </c>
      <c r="T47" s="32">
        <f>SUM(T41:T46)</f>
        <v>1240</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1000</v>
      </c>
      <c r="E52" s="28"/>
      <c r="F52" s="14"/>
      <c r="G52" s="14"/>
      <c r="H52" s="14" t="s">
        <v>22</v>
      </c>
      <c r="I52" s="14">
        <v>-243</v>
      </c>
      <c r="J52" s="28"/>
      <c r="K52" s="14"/>
      <c r="L52" s="14"/>
      <c r="M52" s="14"/>
      <c r="N52" s="14"/>
      <c r="O52" s="28"/>
      <c r="P52" s="14"/>
      <c r="Q52" s="14"/>
      <c r="R52" s="14" t="s">
        <v>22</v>
      </c>
      <c r="S52" s="14">
        <f>1000-243</f>
        <v>757</v>
      </c>
      <c r="T52" s="28"/>
      <c r="U52" s="14"/>
      <c r="V52" s="16"/>
    </row>
    <row r="53" spans="2:22" s="9" customFormat="1" ht="12.75">
      <c r="B53" s="13"/>
      <c r="C53" s="14"/>
      <c r="D53" s="14"/>
      <c r="E53" s="29">
        <v>997</v>
      </c>
      <c r="F53" s="14" t="s">
        <v>34</v>
      </c>
      <c r="G53" s="14"/>
      <c r="H53" s="14"/>
      <c r="I53" s="14"/>
      <c r="J53" s="29"/>
      <c r="K53" s="14"/>
      <c r="L53" s="14"/>
      <c r="M53" s="14"/>
      <c r="N53" s="14"/>
      <c r="O53" s="29">
        <v>10</v>
      </c>
      <c r="P53" s="14" t="s">
        <v>34</v>
      </c>
      <c r="Q53" s="14"/>
      <c r="R53" s="14"/>
      <c r="S53" s="14"/>
      <c r="T53" s="29">
        <f>997+10</f>
        <v>1007</v>
      </c>
      <c r="U53" s="14" t="s">
        <v>34</v>
      </c>
      <c r="V53" s="16"/>
    </row>
    <row r="54" spans="2:22" s="9" customFormat="1" ht="12.75">
      <c r="B54" s="47" t="s">
        <v>64</v>
      </c>
      <c r="C54" s="14" t="s">
        <v>24</v>
      </c>
      <c r="D54" s="14">
        <f>2*120</f>
        <v>240</v>
      </c>
      <c r="E54" s="29"/>
      <c r="F54" s="14"/>
      <c r="G54" s="14"/>
      <c r="H54" s="14"/>
      <c r="I54" s="14"/>
      <c r="J54" s="29"/>
      <c r="K54" s="14"/>
      <c r="L54" s="14"/>
      <c r="M54" s="14" t="s">
        <v>24</v>
      </c>
      <c r="N54" s="14">
        <f>2*(125-120)</f>
        <v>10</v>
      </c>
      <c r="O54" s="29"/>
      <c r="P54" s="14"/>
      <c r="Q54" s="14"/>
      <c r="R54" s="14" t="s">
        <v>24</v>
      </c>
      <c r="S54" s="14">
        <f>2*125</f>
        <v>250</v>
      </c>
      <c r="T54" s="29"/>
      <c r="U54" s="14"/>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c r="D56" s="14"/>
      <c r="E56" s="29">
        <v>243</v>
      </c>
      <c r="F56" s="14" t="s">
        <v>35</v>
      </c>
      <c r="G56" s="14"/>
      <c r="H56" s="14"/>
      <c r="I56" s="14"/>
      <c r="J56" s="29">
        <v>-243</v>
      </c>
      <c r="K56" s="14" t="s">
        <v>35</v>
      </c>
      <c r="L56" s="14"/>
      <c r="M56" s="14"/>
      <c r="N56" s="14"/>
      <c r="O56" s="29"/>
      <c r="P56" s="14"/>
      <c r="Q56" s="14"/>
      <c r="R56" s="14"/>
      <c r="S56" s="14"/>
      <c r="T56" s="29">
        <v>0</v>
      </c>
      <c r="U56" s="14" t="s">
        <v>35</v>
      </c>
      <c r="V56" s="16"/>
    </row>
    <row r="57" spans="2:22" s="9" customFormat="1" ht="13.5" thickBot="1">
      <c r="B57" s="13"/>
      <c r="C57" s="31"/>
      <c r="D57" s="31">
        <f>SUM(D51:D56)</f>
        <v>1240</v>
      </c>
      <c r="E57" s="32">
        <f>SUM(E51:E56)</f>
        <v>1240</v>
      </c>
      <c r="F57" s="31"/>
      <c r="G57" s="14"/>
      <c r="H57" s="31"/>
      <c r="I57" s="31">
        <f>SUM(I51:I56)</f>
        <v>-243</v>
      </c>
      <c r="J57" s="32">
        <f>SUM(J51:J56)</f>
        <v>-243</v>
      </c>
      <c r="K57" s="31"/>
      <c r="L57" s="14"/>
      <c r="M57" s="31"/>
      <c r="N57" s="31">
        <f>SUM(N51:N56)</f>
        <v>10</v>
      </c>
      <c r="O57" s="32">
        <f>SUM(O51:O56)</f>
        <v>10</v>
      </c>
      <c r="P57" s="31"/>
      <c r="Q57" s="14"/>
      <c r="R57" s="31"/>
      <c r="S57" s="31">
        <f>SUM(S51:S56)</f>
        <v>1007</v>
      </c>
      <c r="T57" s="32">
        <f>SUM(T51:T56)</f>
        <v>1007</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45</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5" t="s">
        <v>1</v>
      </c>
      <c r="L5" s="15" t="s">
        <v>27</v>
      </c>
      <c r="M5" s="14"/>
      <c r="N5" s="14" t="s">
        <v>2</v>
      </c>
      <c r="O5" s="14" t="s">
        <v>2</v>
      </c>
      <c r="P5" s="14"/>
      <c r="Q5" s="14"/>
      <c r="R5" s="14"/>
      <c r="S5" s="14"/>
      <c r="T5" s="14"/>
      <c r="U5" s="16"/>
    </row>
    <row r="6" spans="2:21" s="9" customFormat="1" ht="12.75">
      <c r="B6" s="8"/>
      <c r="C6" s="13"/>
      <c r="D6" s="14"/>
      <c r="E6" s="14"/>
      <c r="F6" s="14"/>
      <c r="G6" s="14"/>
      <c r="H6" s="14"/>
      <c r="I6" s="14"/>
      <c r="J6" s="14"/>
      <c r="K6" s="14" t="s">
        <v>3</v>
      </c>
      <c r="L6" s="14" t="s">
        <v>3</v>
      </c>
      <c r="M6" s="14"/>
      <c r="N6" s="14" t="s">
        <v>41</v>
      </c>
      <c r="O6" s="14" t="s">
        <v>42</v>
      </c>
      <c r="P6" s="14"/>
      <c r="Q6" s="14"/>
      <c r="R6" s="14"/>
      <c r="S6" s="14"/>
      <c r="T6" s="14"/>
      <c r="U6" s="16"/>
    </row>
    <row r="7" spans="2:21" s="9" customFormat="1" ht="12.75">
      <c r="B7" s="8"/>
      <c r="C7" s="13"/>
      <c r="D7" s="14"/>
      <c r="E7" s="14"/>
      <c r="F7" s="14"/>
      <c r="G7" s="14"/>
      <c r="H7" s="14"/>
      <c r="I7" s="14"/>
      <c r="J7" s="14"/>
      <c r="K7" s="14" t="s">
        <v>5</v>
      </c>
      <c r="L7" s="14" t="s">
        <v>5</v>
      </c>
      <c r="M7" s="14" t="s">
        <v>6</v>
      </c>
      <c r="N7" s="14" t="s">
        <v>7</v>
      </c>
      <c r="O7" s="14" t="s">
        <v>7</v>
      </c>
      <c r="P7" s="14"/>
      <c r="Q7" s="14"/>
      <c r="R7" s="14"/>
      <c r="S7" s="14" t="s">
        <v>6</v>
      </c>
      <c r="T7" s="14"/>
      <c r="U7" s="16"/>
    </row>
    <row r="8" spans="2:21" s="9" customFormat="1" ht="13.5" thickBot="1">
      <c r="B8" s="8"/>
      <c r="C8" s="17" t="s">
        <v>8</v>
      </c>
      <c r="D8" s="18" t="s">
        <v>9</v>
      </c>
      <c r="E8" s="19"/>
      <c r="F8" s="18"/>
      <c r="G8" s="18"/>
      <c r="H8" s="18"/>
      <c r="I8" s="18"/>
      <c r="J8" s="18"/>
      <c r="K8" s="18" t="s">
        <v>40</v>
      </c>
      <c r="L8" s="18" t="s">
        <v>10</v>
      </c>
      <c r="M8" s="18" t="s">
        <v>11</v>
      </c>
      <c r="N8" s="19" t="s">
        <v>33</v>
      </c>
      <c r="O8" s="18" t="s">
        <v>12</v>
      </c>
      <c r="P8" s="18"/>
      <c r="Q8" s="18"/>
      <c r="R8" s="18"/>
      <c r="S8" s="18" t="s">
        <v>13</v>
      </c>
      <c r="T8" s="19"/>
      <c r="U8" s="16"/>
    </row>
    <row r="9" spans="3:21" s="20" customFormat="1" ht="12.75">
      <c r="C9" s="17" t="s">
        <v>14</v>
      </c>
      <c r="D9" s="21">
        <v>125</v>
      </c>
      <c r="E9" s="22"/>
      <c r="F9" s="21"/>
      <c r="G9" s="21"/>
      <c r="H9" s="21"/>
      <c r="I9" s="21"/>
      <c r="J9" s="21"/>
      <c r="K9" s="21">
        <v>122</v>
      </c>
      <c r="L9" s="21">
        <v>121</v>
      </c>
      <c r="M9" s="21">
        <v>120</v>
      </c>
      <c r="N9" s="22">
        <v>121</v>
      </c>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1000</v>
      </c>
      <c r="F18" s="14" t="s">
        <v>34</v>
      </c>
      <c r="G18" s="14"/>
      <c r="H18" s="14"/>
      <c r="I18" s="14"/>
      <c r="J18" s="29"/>
      <c r="K18" s="14"/>
      <c r="L18" s="14"/>
      <c r="M18" s="14"/>
      <c r="N18" s="14"/>
      <c r="O18" s="29">
        <v>-1</v>
      </c>
      <c r="P18" s="14" t="s">
        <v>34</v>
      </c>
      <c r="Q18" s="14"/>
      <c r="R18" s="14"/>
      <c r="S18" s="14"/>
      <c r="T18" s="29">
        <f>1000-1</f>
        <v>999</v>
      </c>
      <c r="U18" s="14" t="s">
        <v>34</v>
      </c>
      <c r="V18" s="16"/>
    </row>
    <row r="19" spans="2:22" s="9" customFormat="1" ht="12.75">
      <c r="B19" s="17" t="s">
        <v>23</v>
      </c>
      <c r="C19" s="14" t="s">
        <v>24</v>
      </c>
      <c r="D19" s="14">
        <v>0</v>
      </c>
      <c r="E19" s="29"/>
      <c r="F19" s="14"/>
      <c r="G19" s="14"/>
      <c r="H19" s="14"/>
      <c r="I19" s="14"/>
      <c r="J19" s="29"/>
      <c r="K19" s="14"/>
      <c r="L19" s="14"/>
      <c r="M19" s="14"/>
      <c r="N19" s="14"/>
      <c r="O19" s="29"/>
      <c r="P19" s="14"/>
      <c r="Q19" s="14"/>
      <c r="R19" s="14" t="s">
        <v>24</v>
      </c>
      <c r="S19" s="14">
        <v>0</v>
      </c>
      <c r="T19" s="29"/>
      <c r="U19" s="14"/>
      <c r="V19" s="16"/>
    </row>
    <row r="20" spans="2:22" s="9" customFormat="1" ht="25.5">
      <c r="B20" s="17"/>
      <c r="C20" s="14"/>
      <c r="D20" s="30"/>
      <c r="E20" s="14">
        <v>0</v>
      </c>
      <c r="F20" s="14" t="s">
        <v>81</v>
      </c>
      <c r="G20" s="14"/>
      <c r="H20" s="14"/>
      <c r="I20" s="14"/>
      <c r="J20" s="29"/>
      <c r="K20" s="14"/>
      <c r="L20" s="14"/>
      <c r="M20" s="14"/>
      <c r="N20" s="14"/>
      <c r="O20" s="48">
        <f>-(1*(120-122)-1*(120-121))</f>
        <v>1</v>
      </c>
      <c r="P20" s="14" t="s">
        <v>81</v>
      </c>
      <c r="Q20" s="14"/>
      <c r="R20" s="14"/>
      <c r="S20" s="14"/>
      <c r="T20" s="29">
        <v>1</v>
      </c>
      <c r="U20" s="14" t="s">
        <v>81</v>
      </c>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1000</v>
      </c>
      <c r="E22" s="32">
        <f>SUM(E17:E21)</f>
        <v>1000</v>
      </c>
      <c r="F22" s="31"/>
      <c r="G22" s="14"/>
      <c r="H22" s="31"/>
      <c r="I22" s="31">
        <f>SUM(I17:I21)</f>
        <v>0</v>
      </c>
      <c r="J22" s="32">
        <f>SUM(J17:J21)</f>
        <v>0</v>
      </c>
      <c r="K22" s="31"/>
      <c r="L22" s="14"/>
      <c r="M22" s="31"/>
      <c r="N22" s="31">
        <f>SUM(N17:N21)</f>
        <v>0</v>
      </c>
      <c r="O22" s="32">
        <f>SUM(O17:O21)</f>
        <v>0</v>
      </c>
      <c r="P22" s="31"/>
      <c r="Q22" s="14"/>
      <c r="R22" s="31"/>
      <c r="S22" s="31">
        <f>SUM(S17:S21)</f>
        <v>1000</v>
      </c>
      <c r="T22" s="32">
        <f>SUM(T17:T21)</f>
        <v>1000</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34">
        <f>1*122-1*121</f>
        <v>1</v>
      </c>
      <c r="J24" s="35"/>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1000</v>
      </c>
      <c r="E29" s="28"/>
      <c r="F29" s="14"/>
      <c r="G29" s="14"/>
      <c r="H29" s="14" t="s">
        <v>22</v>
      </c>
      <c r="I29" s="14">
        <v>-1</v>
      </c>
      <c r="J29" s="28"/>
      <c r="K29" s="14"/>
      <c r="L29" s="14"/>
      <c r="M29" s="14"/>
      <c r="N29" s="14"/>
      <c r="O29" s="28"/>
      <c r="P29" s="14"/>
      <c r="Q29" s="14"/>
      <c r="R29" s="14" t="s">
        <v>22</v>
      </c>
      <c r="S29" s="14">
        <f>1000-1</f>
        <v>999</v>
      </c>
      <c r="T29" s="28"/>
      <c r="U29" s="14"/>
      <c r="V29" s="16"/>
    </row>
    <row r="30" spans="2:22" s="9" customFormat="1" ht="12.75">
      <c r="B30" s="13"/>
      <c r="C30" s="14"/>
      <c r="D30" s="14"/>
      <c r="E30" s="29">
        <v>999</v>
      </c>
      <c r="F30" s="14" t="s">
        <v>34</v>
      </c>
      <c r="G30" s="14"/>
      <c r="H30" s="14"/>
      <c r="I30" s="14"/>
      <c r="J30" s="29"/>
      <c r="K30" s="14"/>
      <c r="L30" s="14"/>
      <c r="M30" s="14"/>
      <c r="N30" s="14"/>
      <c r="O30" s="29"/>
      <c r="P30" s="14"/>
      <c r="Q30" s="14"/>
      <c r="R30" s="14"/>
      <c r="S30" s="14"/>
      <c r="T30" s="29">
        <v>999</v>
      </c>
      <c r="U30" s="14" t="s">
        <v>34</v>
      </c>
      <c r="V30" s="16"/>
    </row>
    <row r="31" spans="2:22" s="9" customFormat="1" ht="12.75">
      <c r="B31" s="17" t="s">
        <v>23</v>
      </c>
      <c r="C31" s="14" t="s">
        <v>24</v>
      </c>
      <c r="D31" s="14">
        <v>0</v>
      </c>
      <c r="E31" s="29"/>
      <c r="F31" s="14"/>
      <c r="G31" s="14"/>
      <c r="H31" s="14" t="s">
        <v>24</v>
      </c>
      <c r="I31" s="14">
        <f>1*122-1*121</f>
        <v>1</v>
      </c>
      <c r="J31" s="29"/>
      <c r="K31" s="14"/>
      <c r="L31" s="15"/>
      <c r="M31" s="14" t="s">
        <v>24</v>
      </c>
      <c r="N31" s="14">
        <f>1*(125-122)-1*(125-121)</f>
        <v>-1</v>
      </c>
      <c r="O31" s="29"/>
      <c r="P31" s="14"/>
      <c r="Q31" s="14"/>
      <c r="R31" s="14" t="s">
        <v>24</v>
      </c>
      <c r="S31" s="14">
        <v>0</v>
      </c>
      <c r="T31" s="29"/>
      <c r="U31" s="14"/>
      <c r="V31" s="16"/>
    </row>
    <row r="32" spans="2:22" s="9" customFormat="1" ht="25.5">
      <c r="B32" s="17"/>
      <c r="D32" s="14"/>
      <c r="E32" s="29">
        <v>1</v>
      </c>
      <c r="F32" s="14" t="s">
        <v>81</v>
      </c>
      <c r="G32" s="14"/>
      <c r="H32" s="14"/>
      <c r="I32" s="14"/>
      <c r="J32" s="29"/>
      <c r="K32" s="14"/>
      <c r="L32" s="14"/>
      <c r="N32" s="14"/>
      <c r="O32" s="29">
        <v>-1</v>
      </c>
      <c r="P32" s="14" t="s">
        <v>81</v>
      </c>
      <c r="Q32" s="14"/>
      <c r="S32" s="14"/>
      <c r="T32" s="29">
        <v>0</v>
      </c>
      <c r="U32" s="14" t="s">
        <v>81</v>
      </c>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1000</v>
      </c>
      <c r="E34" s="32">
        <f>SUM(E29:E33)</f>
        <v>1000</v>
      </c>
      <c r="F34" s="31"/>
      <c r="G34" s="14"/>
      <c r="H34" s="31"/>
      <c r="I34" s="31">
        <f>SUM(I29:I33)</f>
        <v>0</v>
      </c>
      <c r="J34" s="32">
        <f>SUM(J29:J33)</f>
        <v>0</v>
      </c>
      <c r="K34" s="31"/>
      <c r="L34" s="14"/>
      <c r="M34" s="31"/>
      <c r="N34" s="31">
        <f>SUM(N29:N33)</f>
        <v>-1</v>
      </c>
      <c r="O34" s="32">
        <f>SUM(O29:O33)</f>
        <v>-1</v>
      </c>
      <c r="P34" s="31"/>
      <c r="Q34" s="14"/>
      <c r="R34" s="31"/>
      <c r="S34" s="31">
        <f>SUM(S29:S33)</f>
        <v>999</v>
      </c>
      <c r="T34" s="32">
        <f>SUM(T29:T33)</f>
        <v>999</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1000</v>
      </c>
      <c r="E42" s="28"/>
      <c r="F42" s="14"/>
      <c r="G42" s="14"/>
      <c r="H42" s="14"/>
      <c r="I42" s="14"/>
      <c r="J42" s="28"/>
      <c r="K42" s="14"/>
      <c r="L42" s="14"/>
      <c r="M42" s="14"/>
      <c r="N42" s="14"/>
      <c r="O42" s="28"/>
      <c r="P42" s="14"/>
      <c r="Q42" s="14"/>
      <c r="R42" s="14" t="s">
        <v>22</v>
      </c>
      <c r="S42" s="14">
        <v>1000</v>
      </c>
      <c r="T42" s="28"/>
      <c r="U42" s="14"/>
      <c r="V42" s="16"/>
    </row>
    <row r="43" spans="2:22" s="9" customFormat="1" ht="12.75">
      <c r="B43" s="13"/>
      <c r="C43" s="14"/>
      <c r="D43" s="14"/>
      <c r="E43" s="29">
        <v>1000</v>
      </c>
      <c r="F43" s="14" t="s">
        <v>34</v>
      </c>
      <c r="G43" s="14"/>
      <c r="H43" s="14"/>
      <c r="I43" s="14"/>
      <c r="J43" s="29"/>
      <c r="K43" s="14"/>
      <c r="L43" s="14"/>
      <c r="M43" s="14"/>
      <c r="N43" s="14"/>
      <c r="O43" s="29">
        <v>-1</v>
      </c>
      <c r="P43" s="14" t="s">
        <v>34</v>
      </c>
      <c r="Q43" s="14"/>
      <c r="R43" s="14"/>
      <c r="S43" s="14"/>
      <c r="T43" s="29">
        <f>1000-1</f>
        <v>999</v>
      </c>
      <c r="U43" s="14" t="s">
        <v>34</v>
      </c>
      <c r="V43" s="16"/>
    </row>
    <row r="44" spans="2:22" s="9" customFormat="1" ht="12.75">
      <c r="B44" s="47" t="s">
        <v>64</v>
      </c>
      <c r="C44" s="14" t="s">
        <v>24</v>
      </c>
      <c r="D44" s="14">
        <v>0</v>
      </c>
      <c r="E44" s="29"/>
      <c r="F44" s="14"/>
      <c r="G44" s="14"/>
      <c r="H44" s="14" t="s">
        <v>24</v>
      </c>
      <c r="I44" s="14">
        <f>1*122-1*121</f>
        <v>1</v>
      </c>
      <c r="J44" s="29"/>
      <c r="K44" s="14"/>
      <c r="L44" s="14"/>
      <c r="M44" s="14" t="s">
        <v>24</v>
      </c>
      <c r="N44" s="14">
        <f>1*(120-122)-1*(120-121)</f>
        <v>-1</v>
      </c>
      <c r="O44" s="29"/>
      <c r="P44" s="14"/>
      <c r="Q44" s="14"/>
      <c r="R44" s="14" t="s">
        <v>24</v>
      </c>
      <c r="S44" s="14">
        <v>0</v>
      </c>
      <c r="T44" s="29"/>
      <c r="U44" s="14"/>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c r="D46" s="14"/>
      <c r="E46" s="29">
        <v>0</v>
      </c>
      <c r="F46" s="14" t="s">
        <v>35</v>
      </c>
      <c r="G46" s="14"/>
      <c r="H46" s="14"/>
      <c r="I46" s="14"/>
      <c r="J46" s="29">
        <v>1</v>
      </c>
      <c r="K46" s="14" t="s">
        <v>35</v>
      </c>
      <c r="L46" s="14"/>
      <c r="M46" s="14"/>
      <c r="N46" s="14"/>
      <c r="O46" s="29"/>
      <c r="P46" s="14"/>
      <c r="Q46" s="14"/>
      <c r="R46" s="14"/>
      <c r="S46" s="14"/>
      <c r="T46" s="29">
        <v>1</v>
      </c>
      <c r="U46" s="14" t="s">
        <v>35</v>
      </c>
      <c r="V46" s="16"/>
    </row>
    <row r="47" spans="2:22" s="9" customFormat="1" ht="13.5" thickBot="1">
      <c r="B47" s="13"/>
      <c r="C47" s="31"/>
      <c r="D47" s="31">
        <f>SUM(D41:D46)</f>
        <v>1000</v>
      </c>
      <c r="E47" s="32">
        <f>SUM(E41:E46)</f>
        <v>1000</v>
      </c>
      <c r="F47" s="31"/>
      <c r="G47" s="14"/>
      <c r="H47" s="31"/>
      <c r="I47" s="31">
        <f>SUM(I41:I46)</f>
        <v>1</v>
      </c>
      <c r="J47" s="32">
        <f>SUM(J41:J46)</f>
        <v>1</v>
      </c>
      <c r="K47" s="31"/>
      <c r="L47" s="14"/>
      <c r="M47" s="31"/>
      <c r="N47" s="31">
        <f>SUM(N41:N46)</f>
        <v>-1</v>
      </c>
      <c r="O47" s="32">
        <f>SUM(O41:O46)</f>
        <v>-1</v>
      </c>
      <c r="P47" s="31"/>
      <c r="Q47" s="14"/>
      <c r="R47" s="31"/>
      <c r="S47" s="31">
        <f>SUM(S41:S46)</f>
        <v>1000</v>
      </c>
      <c r="T47" s="32">
        <f>SUM(T41:T46)</f>
        <v>1000</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1000</v>
      </c>
      <c r="E52" s="28"/>
      <c r="F52" s="14"/>
      <c r="G52" s="14"/>
      <c r="H52" s="14" t="s">
        <v>22</v>
      </c>
      <c r="I52" s="14">
        <v>-1</v>
      </c>
      <c r="J52" s="28"/>
      <c r="K52" s="14"/>
      <c r="L52" s="14"/>
      <c r="M52" s="14"/>
      <c r="N52" s="14"/>
      <c r="O52" s="28"/>
      <c r="P52" s="14"/>
      <c r="Q52" s="14"/>
      <c r="R52" s="14" t="s">
        <v>22</v>
      </c>
      <c r="S52" s="14">
        <f>1000-1</f>
        <v>999</v>
      </c>
      <c r="T52" s="28"/>
      <c r="U52" s="14"/>
      <c r="V52" s="16"/>
    </row>
    <row r="53" spans="2:22" s="9" customFormat="1" ht="12.75">
      <c r="B53" s="13"/>
      <c r="C53" s="14"/>
      <c r="D53" s="14"/>
      <c r="E53" s="29">
        <v>999</v>
      </c>
      <c r="F53" s="14" t="s">
        <v>34</v>
      </c>
      <c r="G53" s="14"/>
      <c r="H53" s="14"/>
      <c r="I53" s="14"/>
      <c r="J53" s="29"/>
      <c r="K53" s="14"/>
      <c r="L53" s="14"/>
      <c r="M53" s="14"/>
      <c r="N53" s="14"/>
      <c r="O53" s="29"/>
      <c r="P53" s="14"/>
      <c r="Q53" s="14"/>
      <c r="R53" s="14"/>
      <c r="S53" s="14"/>
      <c r="T53" s="29">
        <v>999</v>
      </c>
      <c r="U53" s="14" t="s">
        <v>34</v>
      </c>
      <c r="V53" s="16"/>
    </row>
    <row r="54" spans="2:22" s="9" customFormat="1" ht="12.75">
      <c r="B54" s="47" t="s">
        <v>64</v>
      </c>
      <c r="C54" s="14" t="s">
        <v>24</v>
      </c>
      <c r="D54" s="14">
        <v>0</v>
      </c>
      <c r="E54" s="29"/>
      <c r="F54" s="14"/>
      <c r="G54" s="14"/>
      <c r="H54" s="14"/>
      <c r="I54" s="14"/>
      <c r="J54" s="29"/>
      <c r="K54" s="14"/>
      <c r="L54" s="14"/>
      <c r="M54" s="14"/>
      <c r="N54" s="14"/>
      <c r="O54" s="29"/>
      <c r="P54" s="14"/>
      <c r="Q54" s="14"/>
      <c r="R54" s="14" t="s">
        <v>24</v>
      </c>
      <c r="S54" s="14">
        <v>0</v>
      </c>
      <c r="T54" s="29"/>
      <c r="U54" s="14"/>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c r="D56" s="14"/>
      <c r="E56" s="29">
        <v>1</v>
      </c>
      <c r="F56" s="14" t="s">
        <v>35</v>
      </c>
      <c r="G56" s="14"/>
      <c r="H56" s="14"/>
      <c r="I56" s="14"/>
      <c r="J56" s="29">
        <v>-1</v>
      </c>
      <c r="K56" s="14" t="s">
        <v>35</v>
      </c>
      <c r="L56" s="14"/>
      <c r="M56" s="14"/>
      <c r="N56" s="14"/>
      <c r="O56" s="29"/>
      <c r="P56" s="14"/>
      <c r="Q56" s="14"/>
      <c r="R56" s="14"/>
      <c r="S56" s="14"/>
      <c r="T56" s="29">
        <v>0</v>
      </c>
      <c r="U56" s="14" t="s">
        <v>35</v>
      </c>
      <c r="V56" s="16"/>
    </row>
    <row r="57" spans="2:22" s="9" customFormat="1" ht="13.5" thickBot="1">
      <c r="B57" s="13"/>
      <c r="C57" s="31"/>
      <c r="D57" s="31">
        <f>SUM(D51:D56)</f>
        <v>1000</v>
      </c>
      <c r="E57" s="32">
        <f>SUM(E51:E56)</f>
        <v>1000</v>
      </c>
      <c r="F57" s="31"/>
      <c r="G57" s="14"/>
      <c r="H57" s="31"/>
      <c r="I57" s="31">
        <f>SUM(I51:I56)</f>
        <v>-1</v>
      </c>
      <c r="J57" s="32">
        <f>SUM(J51:J56)</f>
        <v>-1</v>
      </c>
      <c r="K57" s="31"/>
      <c r="L57" s="14"/>
      <c r="M57" s="31"/>
      <c r="N57" s="31">
        <f>SUM(N51:N56)</f>
        <v>0</v>
      </c>
      <c r="O57" s="32">
        <f>SUM(O51:O56)</f>
        <v>0</v>
      </c>
      <c r="P57" s="31"/>
      <c r="Q57" s="14"/>
      <c r="R57" s="31"/>
      <c r="S57" s="31">
        <f>SUM(S51:S56)</f>
        <v>999</v>
      </c>
      <c r="T57" s="32">
        <f>SUM(T51:T56)</f>
        <v>999</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46</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4"/>
      <c r="L5" s="15" t="s">
        <v>1</v>
      </c>
      <c r="M5" s="14"/>
      <c r="N5" s="14"/>
      <c r="O5" s="14" t="s">
        <v>2</v>
      </c>
      <c r="P5" s="14"/>
      <c r="Q5" s="14"/>
      <c r="R5" s="14"/>
      <c r="S5" s="14"/>
      <c r="T5" s="14"/>
      <c r="U5" s="16"/>
    </row>
    <row r="6" spans="2:21" s="9" customFormat="1" ht="12.75">
      <c r="B6" s="8"/>
      <c r="C6" s="13"/>
      <c r="D6" s="14"/>
      <c r="E6" s="14"/>
      <c r="F6" s="14"/>
      <c r="G6" s="14"/>
      <c r="H6" s="14"/>
      <c r="I6" s="14"/>
      <c r="J6" s="14"/>
      <c r="K6" s="14"/>
      <c r="L6" s="14" t="s">
        <v>3</v>
      </c>
      <c r="M6" s="14"/>
      <c r="N6" s="14"/>
      <c r="O6" s="14" t="s">
        <v>4</v>
      </c>
      <c r="P6" s="14"/>
      <c r="Q6" s="14"/>
      <c r="R6" s="14"/>
      <c r="S6" s="14"/>
      <c r="T6" s="14"/>
      <c r="U6" s="16"/>
    </row>
    <row r="7" spans="2:21" s="9" customFormat="1" ht="12.75">
      <c r="B7" s="8"/>
      <c r="C7" s="13"/>
      <c r="D7" s="14"/>
      <c r="E7" s="14"/>
      <c r="F7" s="14"/>
      <c r="G7" s="14"/>
      <c r="H7" s="14"/>
      <c r="I7" s="14"/>
      <c r="J7" s="14"/>
      <c r="K7" s="14"/>
      <c r="L7" s="14" t="s">
        <v>5</v>
      </c>
      <c r="M7" s="14" t="s">
        <v>6</v>
      </c>
      <c r="N7" s="14"/>
      <c r="O7" s="14" t="s">
        <v>7</v>
      </c>
      <c r="P7" s="14"/>
      <c r="Q7" s="14"/>
      <c r="R7" s="14"/>
      <c r="S7" s="14" t="s">
        <v>6</v>
      </c>
      <c r="T7" s="14"/>
      <c r="U7" s="16"/>
    </row>
    <row r="8" spans="2:21" s="9" customFormat="1" ht="13.5" thickBot="1">
      <c r="B8" s="8"/>
      <c r="C8" s="17" t="s">
        <v>8</v>
      </c>
      <c r="D8" s="18" t="s">
        <v>9</v>
      </c>
      <c r="E8" s="19"/>
      <c r="F8" s="18"/>
      <c r="G8" s="18"/>
      <c r="H8" s="18"/>
      <c r="I8" s="18"/>
      <c r="J8" s="18"/>
      <c r="K8" s="18"/>
      <c r="L8" s="18" t="s">
        <v>10</v>
      </c>
      <c r="M8" s="18" t="s">
        <v>11</v>
      </c>
      <c r="N8" s="19"/>
      <c r="O8" s="18" t="s">
        <v>12</v>
      </c>
      <c r="P8" s="18"/>
      <c r="Q8" s="18"/>
      <c r="R8" s="18"/>
      <c r="S8" s="18" t="s">
        <v>13</v>
      </c>
      <c r="T8" s="19"/>
      <c r="U8" s="16"/>
    </row>
    <row r="9" spans="3:21" s="20" customFormat="1" ht="12.75">
      <c r="C9" s="17" t="s">
        <v>14</v>
      </c>
      <c r="D9" s="21">
        <v>125</v>
      </c>
      <c r="E9" s="22"/>
      <c r="F9" s="21"/>
      <c r="G9" s="21"/>
      <c r="H9" s="21"/>
      <c r="I9" s="21"/>
      <c r="J9" s="21"/>
      <c r="K9" s="21"/>
      <c r="L9" s="21">
        <v>121</v>
      </c>
      <c r="M9" s="21">
        <v>120</v>
      </c>
      <c r="N9" s="22"/>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875</v>
      </c>
      <c r="E17" s="28"/>
      <c r="F17" s="14"/>
      <c r="G17" s="14"/>
      <c r="H17" s="14"/>
      <c r="I17" s="14"/>
      <c r="J17" s="28"/>
      <c r="K17" s="14"/>
      <c r="L17" s="14"/>
      <c r="M17" s="14"/>
      <c r="N17" s="14"/>
      <c r="O17" s="28"/>
      <c r="P17" s="14"/>
      <c r="Q17" s="14"/>
      <c r="R17" s="14" t="s">
        <v>22</v>
      </c>
      <c r="S17" s="14">
        <v>875</v>
      </c>
      <c r="T17" s="28"/>
      <c r="U17" s="14"/>
      <c r="V17" s="16"/>
    </row>
    <row r="18" spans="2:22" s="9" customFormat="1" ht="12.75">
      <c r="B18" s="13"/>
      <c r="C18" s="14"/>
      <c r="D18" s="14"/>
      <c r="E18" s="29">
        <v>1000</v>
      </c>
      <c r="F18" s="14" t="s">
        <v>34</v>
      </c>
      <c r="G18" s="14"/>
      <c r="H18" s="14"/>
      <c r="I18" s="14"/>
      <c r="J18" s="29"/>
      <c r="K18" s="14"/>
      <c r="L18" s="14"/>
      <c r="M18" s="14"/>
      <c r="N18" s="14"/>
      <c r="O18" s="29">
        <v>-6</v>
      </c>
      <c r="P18" s="14" t="s">
        <v>34</v>
      </c>
      <c r="Q18" s="14"/>
      <c r="R18" s="14"/>
      <c r="S18" s="14"/>
      <c r="T18" s="29">
        <f>1000-6</f>
        <v>994</v>
      </c>
      <c r="U18" s="14" t="s">
        <v>34</v>
      </c>
      <c r="V18" s="16"/>
    </row>
    <row r="19" spans="2:22" s="9" customFormat="1" ht="12.75">
      <c r="B19" s="17" t="s">
        <v>23</v>
      </c>
      <c r="C19" s="14" t="s">
        <v>24</v>
      </c>
      <c r="D19" s="14">
        <f>1*125</f>
        <v>125</v>
      </c>
      <c r="E19" s="29"/>
      <c r="F19" s="14"/>
      <c r="G19" s="14"/>
      <c r="H19" s="14"/>
      <c r="I19" s="14"/>
      <c r="J19" s="29"/>
      <c r="K19" s="14"/>
      <c r="L19" s="14"/>
      <c r="M19" s="14" t="s">
        <v>24</v>
      </c>
      <c r="N19" s="14">
        <f>1*(120-125)</f>
        <v>-5</v>
      </c>
      <c r="O19" s="29"/>
      <c r="P19" s="14"/>
      <c r="Q19" s="14"/>
      <c r="R19" s="14" t="s">
        <v>24</v>
      </c>
      <c r="S19" s="14">
        <f>1*120</f>
        <v>120</v>
      </c>
      <c r="T19" s="29"/>
      <c r="U19" s="14"/>
      <c r="V19" s="16"/>
    </row>
    <row r="20" spans="2:22" s="9" customFormat="1" ht="25.5">
      <c r="B20" s="17"/>
      <c r="C20" s="14"/>
      <c r="D20" s="30"/>
      <c r="E20" s="14">
        <v>0</v>
      </c>
      <c r="F20" s="14" t="s">
        <v>81</v>
      </c>
      <c r="G20" s="14"/>
      <c r="H20" s="14"/>
      <c r="I20" s="14"/>
      <c r="J20" s="29"/>
      <c r="K20" s="14"/>
      <c r="L20" s="14"/>
      <c r="M20" s="14"/>
      <c r="N20" s="14"/>
      <c r="O20" s="29">
        <f>-1*(120-121)</f>
        <v>1</v>
      </c>
      <c r="P20" s="14" t="s">
        <v>81</v>
      </c>
      <c r="Q20" s="14"/>
      <c r="R20" s="14"/>
      <c r="S20" s="14"/>
      <c r="T20" s="29">
        <v>1</v>
      </c>
      <c r="U20" s="14" t="s">
        <v>81</v>
      </c>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1000</v>
      </c>
      <c r="E22" s="32">
        <f>SUM(E17:E21)</f>
        <v>1000</v>
      </c>
      <c r="F22" s="31"/>
      <c r="G22" s="14"/>
      <c r="H22" s="31"/>
      <c r="I22" s="31">
        <f>SUM(I17:I21)</f>
        <v>0</v>
      </c>
      <c r="J22" s="32">
        <f>SUM(J17:J21)</f>
        <v>0</v>
      </c>
      <c r="K22" s="31"/>
      <c r="L22" s="14"/>
      <c r="M22" s="31"/>
      <c r="N22" s="31">
        <f>SUM(N17:N21)</f>
        <v>-5</v>
      </c>
      <c r="O22" s="32">
        <f>SUM(O17:O21)</f>
        <v>-5</v>
      </c>
      <c r="P22" s="31"/>
      <c r="Q22" s="14"/>
      <c r="R22" s="31"/>
      <c r="S22" s="31">
        <f>SUM(S17:S21)</f>
        <v>995</v>
      </c>
      <c r="T22" s="32">
        <f>SUM(T17:T21)</f>
        <v>995</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34">
        <f>1*121</f>
        <v>121</v>
      </c>
      <c r="J24" s="35"/>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875</v>
      </c>
      <c r="E29" s="28"/>
      <c r="F29" s="14"/>
      <c r="G29" s="14"/>
      <c r="H29" s="14" t="s">
        <v>22</v>
      </c>
      <c r="I29" s="14">
        <v>-121</v>
      </c>
      <c r="J29" s="28"/>
      <c r="K29" s="14"/>
      <c r="L29" s="14"/>
      <c r="M29" s="14"/>
      <c r="N29" s="14"/>
      <c r="O29" s="28"/>
      <c r="P29" s="14"/>
      <c r="Q29" s="14"/>
      <c r="R29" s="14" t="s">
        <v>22</v>
      </c>
      <c r="S29" s="14">
        <f>875-121</f>
        <v>754</v>
      </c>
      <c r="T29" s="28"/>
      <c r="U29" s="14"/>
      <c r="V29" s="16"/>
    </row>
    <row r="30" spans="2:22" s="9" customFormat="1" ht="12.75">
      <c r="B30" s="13"/>
      <c r="C30" s="14"/>
      <c r="D30" s="14"/>
      <c r="E30" s="29">
        <v>994</v>
      </c>
      <c r="F30" s="14" t="s">
        <v>34</v>
      </c>
      <c r="G30" s="14"/>
      <c r="H30" s="14"/>
      <c r="I30" s="14"/>
      <c r="J30" s="29"/>
      <c r="K30" s="14"/>
      <c r="L30" s="14"/>
      <c r="M30" s="14"/>
      <c r="N30" s="14"/>
      <c r="O30" s="29">
        <v>10</v>
      </c>
      <c r="P30" s="14" t="s">
        <v>34</v>
      </c>
      <c r="Q30" s="14"/>
      <c r="R30" s="14"/>
      <c r="S30" s="14"/>
      <c r="T30" s="29">
        <f>994+10</f>
        <v>1004</v>
      </c>
      <c r="U30" s="14" t="s">
        <v>34</v>
      </c>
      <c r="V30" s="16"/>
    </row>
    <row r="31" spans="2:22" s="9" customFormat="1" ht="12.75">
      <c r="B31" s="17" t="s">
        <v>23</v>
      </c>
      <c r="C31" s="14" t="s">
        <v>24</v>
      </c>
      <c r="D31" s="14">
        <f>1*120</f>
        <v>120</v>
      </c>
      <c r="E31" s="29"/>
      <c r="F31" s="14"/>
      <c r="G31" s="14"/>
      <c r="H31" s="14" t="s">
        <v>24</v>
      </c>
      <c r="I31" s="14">
        <v>121</v>
      </c>
      <c r="J31" s="29"/>
      <c r="K31" s="14"/>
      <c r="L31" s="15"/>
      <c r="M31" s="14" t="s">
        <v>24</v>
      </c>
      <c r="N31" s="14">
        <f>1*(125-120)+1*(125-121)</f>
        <v>9</v>
      </c>
      <c r="O31" s="29"/>
      <c r="P31" s="14"/>
      <c r="Q31" s="14"/>
      <c r="R31" s="14" t="s">
        <v>24</v>
      </c>
      <c r="S31" s="14">
        <f>2*125</f>
        <v>250</v>
      </c>
      <c r="T31" s="29"/>
      <c r="U31" s="14"/>
      <c r="V31" s="16"/>
    </row>
    <row r="32" spans="2:22" s="9" customFormat="1" ht="25.5">
      <c r="B32" s="17"/>
      <c r="D32" s="14"/>
      <c r="E32" s="29">
        <v>1</v>
      </c>
      <c r="F32" s="14" t="s">
        <v>81</v>
      </c>
      <c r="G32" s="14"/>
      <c r="H32" s="14"/>
      <c r="I32" s="14"/>
      <c r="J32" s="29"/>
      <c r="K32" s="14"/>
      <c r="L32" s="14"/>
      <c r="N32" s="14"/>
      <c r="O32" s="29">
        <v>-1</v>
      </c>
      <c r="P32" s="14" t="s">
        <v>81</v>
      </c>
      <c r="Q32" s="14"/>
      <c r="S32" s="14"/>
      <c r="T32" s="29">
        <v>0</v>
      </c>
      <c r="U32" s="14" t="s">
        <v>81</v>
      </c>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995</v>
      </c>
      <c r="E34" s="32">
        <f>SUM(E29:E33)</f>
        <v>995</v>
      </c>
      <c r="F34" s="31"/>
      <c r="G34" s="14"/>
      <c r="H34" s="31"/>
      <c r="I34" s="31">
        <f>SUM(I29:I33)</f>
        <v>0</v>
      </c>
      <c r="J34" s="32">
        <f>SUM(J29:J33)</f>
        <v>0</v>
      </c>
      <c r="K34" s="31"/>
      <c r="L34" s="14"/>
      <c r="M34" s="31"/>
      <c r="N34" s="31">
        <f>SUM(N29:N33)</f>
        <v>9</v>
      </c>
      <c r="O34" s="32">
        <f>SUM(O29:O33)</f>
        <v>9</v>
      </c>
      <c r="P34" s="31"/>
      <c r="Q34" s="14"/>
      <c r="R34" s="31"/>
      <c r="S34" s="31">
        <f>SUM(S29:S33)</f>
        <v>1004</v>
      </c>
      <c r="T34" s="32">
        <f>SUM(T29:T33)</f>
        <v>1004</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875</v>
      </c>
      <c r="E42" s="28"/>
      <c r="F42" s="14"/>
      <c r="G42" s="14"/>
      <c r="H42" s="14"/>
      <c r="I42" s="14"/>
      <c r="J42" s="28"/>
      <c r="K42" s="14"/>
      <c r="L42" s="14"/>
      <c r="M42" s="14"/>
      <c r="N42" s="14"/>
      <c r="O42" s="28"/>
      <c r="P42" s="14"/>
      <c r="Q42" s="14"/>
      <c r="R42" s="14" t="s">
        <v>22</v>
      </c>
      <c r="S42" s="14">
        <v>875</v>
      </c>
      <c r="T42" s="28"/>
      <c r="U42" s="14"/>
      <c r="V42" s="16"/>
    </row>
    <row r="43" spans="2:22" s="9" customFormat="1" ht="12.75">
      <c r="B43" s="13"/>
      <c r="C43" s="14"/>
      <c r="D43" s="14"/>
      <c r="E43" s="29">
        <v>1000</v>
      </c>
      <c r="F43" s="14" t="s">
        <v>34</v>
      </c>
      <c r="G43" s="14"/>
      <c r="H43" s="14"/>
      <c r="I43" s="14"/>
      <c r="J43" s="29"/>
      <c r="K43" s="14"/>
      <c r="L43" s="14"/>
      <c r="M43" s="14"/>
      <c r="N43" s="14"/>
      <c r="O43" s="29">
        <v>-6</v>
      </c>
      <c r="P43" s="14" t="s">
        <v>34</v>
      </c>
      <c r="Q43" s="14"/>
      <c r="R43" s="14"/>
      <c r="S43" s="14"/>
      <c r="T43" s="29">
        <f>1000-6</f>
        <v>994</v>
      </c>
      <c r="U43" s="14" t="s">
        <v>34</v>
      </c>
      <c r="V43" s="16"/>
    </row>
    <row r="44" spans="2:22" s="9" customFormat="1" ht="12.75">
      <c r="B44" s="47" t="s">
        <v>64</v>
      </c>
      <c r="C44" s="14" t="s">
        <v>24</v>
      </c>
      <c r="D44" s="14">
        <f>1*125</f>
        <v>125</v>
      </c>
      <c r="E44" s="29"/>
      <c r="F44" s="14"/>
      <c r="G44" s="14"/>
      <c r="H44" s="14" t="s">
        <v>24</v>
      </c>
      <c r="I44" s="14">
        <v>121</v>
      </c>
      <c r="J44" s="29"/>
      <c r="K44" s="14"/>
      <c r="L44" s="14"/>
      <c r="M44" s="14" t="s">
        <v>24</v>
      </c>
      <c r="N44" s="14">
        <f>1*(120-125)+1*(120-121)</f>
        <v>-6</v>
      </c>
      <c r="O44" s="29"/>
      <c r="P44" s="14"/>
      <c r="Q44" s="14"/>
      <c r="R44" s="14" t="s">
        <v>24</v>
      </c>
      <c r="S44" s="14">
        <f>2*120</f>
        <v>240</v>
      </c>
      <c r="T44" s="29"/>
      <c r="U44" s="14"/>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c r="D46" s="14"/>
      <c r="E46" s="29">
        <v>0</v>
      </c>
      <c r="F46" s="14" t="s">
        <v>35</v>
      </c>
      <c r="G46" s="14"/>
      <c r="H46" s="14"/>
      <c r="I46" s="14"/>
      <c r="J46" s="29">
        <v>121</v>
      </c>
      <c r="K46" s="14" t="s">
        <v>35</v>
      </c>
      <c r="L46" s="14"/>
      <c r="M46" s="14"/>
      <c r="N46" s="14"/>
      <c r="O46" s="29"/>
      <c r="P46" s="14"/>
      <c r="Q46" s="14"/>
      <c r="R46" s="14"/>
      <c r="S46" s="14"/>
      <c r="T46" s="29">
        <v>121</v>
      </c>
      <c r="U46" s="14" t="s">
        <v>35</v>
      </c>
      <c r="V46" s="16"/>
    </row>
    <row r="47" spans="2:22" s="9" customFormat="1" ht="13.5" thickBot="1">
      <c r="B47" s="13"/>
      <c r="C47" s="31"/>
      <c r="D47" s="31">
        <f>SUM(D41:D46)</f>
        <v>1000</v>
      </c>
      <c r="E47" s="32">
        <f>SUM(E41:E46)</f>
        <v>1000</v>
      </c>
      <c r="F47" s="31"/>
      <c r="G47" s="14"/>
      <c r="H47" s="31"/>
      <c r="I47" s="31">
        <f>SUM(I41:I46)</f>
        <v>121</v>
      </c>
      <c r="J47" s="32">
        <f>SUM(J41:J46)</f>
        <v>121</v>
      </c>
      <c r="K47" s="31"/>
      <c r="L47" s="14"/>
      <c r="M47" s="31"/>
      <c r="N47" s="31">
        <f>SUM(N41:N46)</f>
        <v>-6</v>
      </c>
      <c r="O47" s="32">
        <f>SUM(O41:O46)</f>
        <v>-6</v>
      </c>
      <c r="P47" s="31"/>
      <c r="Q47" s="14"/>
      <c r="R47" s="31"/>
      <c r="S47" s="31">
        <f>SUM(S41:S46)</f>
        <v>1115</v>
      </c>
      <c r="T47" s="32">
        <f>SUM(T41:T46)</f>
        <v>1115</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875</v>
      </c>
      <c r="E52" s="28"/>
      <c r="F52" s="14"/>
      <c r="G52" s="14"/>
      <c r="H52" s="14" t="s">
        <v>22</v>
      </c>
      <c r="I52" s="14">
        <v>-121</v>
      </c>
      <c r="J52" s="28"/>
      <c r="K52" s="14"/>
      <c r="L52" s="14"/>
      <c r="M52" s="14"/>
      <c r="N52" s="14"/>
      <c r="O52" s="28"/>
      <c r="P52" s="14"/>
      <c r="Q52" s="14"/>
      <c r="R52" s="14" t="s">
        <v>22</v>
      </c>
      <c r="S52" s="14">
        <f>875-121</f>
        <v>754</v>
      </c>
      <c r="T52" s="28"/>
      <c r="U52" s="14"/>
      <c r="V52" s="16"/>
    </row>
    <row r="53" spans="2:22" s="9" customFormat="1" ht="12.75">
      <c r="B53" s="13"/>
      <c r="C53" s="14"/>
      <c r="D53" s="14"/>
      <c r="E53" s="29">
        <v>994</v>
      </c>
      <c r="F53" s="14" t="s">
        <v>34</v>
      </c>
      <c r="G53" s="14"/>
      <c r="H53" s="14"/>
      <c r="I53" s="14"/>
      <c r="J53" s="29"/>
      <c r="K53" s="14"/>
      <c r="L53" s="14"/>
      <c r="M53" s="14"/>
      <c r="N53" s="14"/>
      <c r="O53" s="29">
        <v>10</v>
      </c>
      <c r="P53" s="14" t="s">
        <v>34</v>
      </c>
      <c r="Q53" s="14"/>
      <c r="R53" s="14"/>
      <c r="S53" s="14"/>
      <c r="T53" s="29">
        <f>994+10</f>
        <v>1004</v>
      </c>
      <c r="U53" s="14" t="s">
        <v>34</v>
      </c>
      <c r="V53" s="16"/>
    </row>
    <row r="54" spans="2:22" s="9" customFormat="1" ht="12.75">
      <c r="B54" s="47" t="s">
        <v>64</v>
      </c>
      <c r="C54" s="14" t="s">
        <v>24</v>
      </c>
      <c r="D54" s="14">
        <f>2*120</f>
        <v>240</v>
      </c>
      <c r="E54" s="29"/>
      <c r="F54" s="14"/>
      <c r="G54" s="14"/>
      <c r="H54" s="14"/>
      <c r="I54" s="14"/>
      <c r="J54" s="29"/>
      <c r="K54" s="14"/>
      <c r="L54" s="14"/>
      <c r="M54" s="14" t="s">
        <v>24</v>
      </c>
      <c r="N54" s="14">
        <f>2*(125-120)</f>
        <v>10</v>
      </c>
      <c r="O54" s="29"/>
      <c r="P54" s="14"/>
      <c r="Q54" s="14"/>
      <c r="R54" s="14" t="s">
        <v>24</v>
      </c>
      <c r="S54" s="14">
        <f>2*125</f>
        <v>250</v>
      </c>
      <c r="T54" s="29"/>
      <c r="U54" s="14"/>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c r="D56" s="14"/>
      <c r="E56" s="29">
        <v>121</v>
      </c>
      <c r="F56" s="14" t="s">
        <v>35</v>
      </c>
      <c r="G56" s="14"/>
      <c r="H56" s="14"/>
      <c r="I56" s="14"/>
      <c r="J56" s="29">
        <v>-121</v>
      </c>
      <c r="K56" s="14" t="s">
        <v>35</v>
      </c>
      <c r="L56" s="14"/>
      <c r="M56" s="14"/>
      <c r="N56" s="14"/>
      <c r="O56" s="29"/>
      <c r="P56" s="14"/>
      <c r="Q56" s="14"/>
      <c r="R56" s="14"/>
      <c r="S56" s="14"/>
      <c r="T56" s="29">
        <v>0</v>
      </c>
      <c r="U56" s="14" t="s">
        <v>35</v>
      </c>
      <c r="V56" s="16"/>
    </row>
    <row r="57" spans="2:22" s="9" customFormat="1" ht="13.5" thickBot="1">
      <c r="B57" s="13"/>
      <c r="C57" s="31"/>
      <c r="D57" s="31">
        <f>SUM(D51:D56)</f>
        <v>1115</v>
      </c>
      <c r="E57" s="32">
        <f>SUM(E51:E56)</f>
        <v>1115</v>
      </c>
      <c r="F57" s="31"/>
      <c r="G57" s="14"/>
      <c r="H57" s="31"/>
      <c r="I57" s="31">
        <f>SUM(I51:I56)</f>
        <v>-121</v>
      </c>
      <c r="J57" s="32">
        <f>SUM(J51:J56)</f>
        <v>-121</v>
      </c>
      <c r="K57" s="31"/>
      <c r="L57" s="14"/>
      <c r="M57" s="31"/>
      <c r="N57" s="31">
        <f>SUM(N51:N56)</f>
        <v>10</v>
      </c>
      <c r="O57" s="32">
        <f>SUM(O51:O56)</f>
        <v>10</v>
      </c>
      <c r="P57" s="31"/>
      <c r="Q57" s="14"/>
      <c r="R57" s="31"/>
      <c r="S57" s="31">
        <f>SUM(S51:S56)</f>
        <v>1004</v>
      </c>
      <c r="T57" s="32">
        <f>SUM(T51:T56)</f>
        <v>1004</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26</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4"/>
      <c r="L5" s="15" t="s">
        <v>27</v>
      </c>
      <c r="M5" s="14"/>
      <c r="N5" s="14"/>
      <c r="O5" s="14" t="s">
        <v>2</v>
      </c>
      <c r="P5" s="14"/>
      <c r="Q5" s="14"/>
      <c r="R5" s="14"/>
      <c r="S5" s="14"/>
      <c r="T5" s="14"/>
      <c r="U5" s="16"/>
    </row>
    <row r="6" spans="2:21" s="9" customFormat="1" ht="12.75">
      <c r="B6" s="8"/>
      <c r="C6" s="13"/>
      <c r="D6" s="14"/>
      <c r="E6" s="14"/>
      <c r="F6" s="14"/>
      <c r="G6" s="14"/>
      <c r="H6" s="14"/>
      <c r="I6" s="14"/>
      <c r="J6" s="14"/>
      <c r="K6" s="14"/>
      <c r="L6" s="14" t="s">
        <v>3</v>
      </c>
      <c r="M6" s="14"/>
      <c r="N6" s="14"/>
      <c r="O6" s="14" t="s">
        <v>4</v>
      </c>
      <c r="P6" s="14"/>
      <c r="Q6" s="14"/>
      <c r="R6" s="14"/>
      <c r="S6" s="14"/>
      <c r="T6" s="14"/>
      <c r="U6" s="16"/>
    </row>
    <row r="7" spans="2:21" s="9" customFormat="1" ht="12.75">
      <c r="B7" s="8"/>
      <c r="C7" s="13"/>
      <c r="D7" s="14"/>
      <c r="E7" s="14"/>
      <c r="F7" s="14"/>
      <c r="G7" s="14"/>
      <c r="H7" s="14"/>
      <c r="I7" s="14"/>
      <c r="J7" s="14"/>
      <c r="K7" s="14"/>
      <c r="L7" s="14" t="s">
        <v>5</v>
      </c>
      <c r="M7" s="14" t="s">
        <v>6</v>
      </c>
      <c r="N7" s="14"/>
      <c r="O7" s="14" t="s">
        <v>7</v>
      </c>
      <c r="P7" s="14"/>
      <c r="Q7" s="14"/>
      <c r="R7" s="14"/>
      <c r="S7" s="14" t="s">
        <v>6</v>
      </c>
      <c r="T7" s="14"/>
      <c r="U7" s="16"/>
    </row>
    <row r="8" spans="2:21" s="9" customFormat="1" ht="13.5" thickBot="1">
      <c r="B8" s="8"/>
      <c r="C8" s="17" t="s">
        <v>8</v>
      </c>
      <c r="D8" s="18" t="s">
        <v>9</v>
      </c>
      <c r="E8" s="19"/>
      <c r="F8" s="18"/>
      <c r="G8" s="18"/>
      <c r="H8" s="18"/>
      <c r="I8" s="18"/>
      <c r="J8" s="18"/>
      <c r="K8" s="18"/>
      <c r="L8" s="18" t="s">
        <v>10</v>
      </c>
      <c r="M8" s="18" t="s">
        <v>11</v>
      </c>
      <c r="N8" s="19"/>
      <c r="O8" s="18" t="s">
        <v>12</v>
      </c>
      <c r="P8" s="18"/>
      <c r="Q8" s="18"/>
      <c r="R8" s="18"/>
      <c r="S8" s="18" t="s">
        <v>13</v>
      </c>
      <c r="T8" s="19"/>
      <c r="U8" s="16"/>
    </row>
    <row r="9" spans="3:21" s="20" customFormat="1" ht="12.75">
      <c r="C9" s="17" t="s">
        <v>14</v>
      </c>
      <c r="D9" s="21">
        <v>125</v>
      </c>
      <c r="E9" s="22"/>
      <c r="F9" s="21"/>
      <c r="G9" s="21"/>
      <c r="H9" s="21"/>
      <c r="I9" s="21"/>
      <c r="J9" s="21"/>
      <c r="K9" s="21"/>
      <c r="L9" s="21">
        <v>121</v>
      </c>
      <c r="M9" s="21">
        <v>120</v>
      </c>
      <c r="N9" s="22"/>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1125</v>
      </c>
      <c r="F18" s="14" t="s">
        <v>34</v>
      </c>
      <c r="G18" s="14"/>
      <c r="H18" s="14"/>
      <c r="I18" s="14"/>
      <c r="J18" s="29"/>
      <c r="K18" s="14"/>
      <c r="L18" s="14"/>
      <c r="M18" s="14"/>
      <c r="N18" s="14"/>
      <c r="O18" s="29">
        <v>-4</v>
      </c>
      <c r="P18" s="14" t="s">
        <v>34</v>
      </c>
      <c r="Q18" s="14"/>
      <c r="R18" s="14"/>
      <c r="S18" s="14"/>
      <c r="T18" s="29">
        <f>1125-4</f>
        <v>1121</v>
      </c>
      <c r="U18" s="14" t="s">
        <v>34</v>
      </c>
      <c r="V18" s="16"/>
    </row>
    <row r="19" spans="2:22" s="9" customFormat="1" ht="12.75">
      <c r="B19" s="17" t="s">
        <v>23</v>
      </c>
      <c r="C19" s="14" t="s">
        <v>24</v>
      </c>
      <c r="D19" s="14">
        <f>1*125</f>
        <v>125</v>
      </c>
      <c r="E19" s="29"/>
      <c r="F19" s="14"/>
      <c r="G19" s="14"/>
      <c r="H19" s="14"/>
      <c r="I19" s="14"/>
      <c r="J19" s="29"/>
      <c r="K19" s="14"/>
      <c r="L19" s="14"/>
      <c r="M19" s="14" t="s">
        <v>24</v>
      </c>
      <c r="N19" s="14">
        <f>1*(120-125)</f>
        <v>-5</v>
      </c>
      <c r="O19" s="29"/>
      <c r="P19" s="14"/>
      <c r="Q19" s="14"/>
      <c r="R19" s="14" t="s">
        <v>24</v>
      </c>
      <c r="S19" s="14">
        <f>1*120</f>
        <v>120</v>
      </c>
      <c r="T19" s="29"/>
      <c r="U19" s="14"/>
      <c r="V19" s="16"/>
    </row>
    <row r="20" spans="2:22" s="9" customFormat="1" ht="25.5">
      <c r="B20" s="17"/>
      <c r="C20" s="14" t="s">
        <v>82</v>
      </c>
      <c r="D20" s="14">
        <v>0</v>
      </c>
      <c r="E20" s="29"/>
      <c r="F20" s="14"/>
      <c r="G20" s="14"/>
      <c r="H20" s="14"/>
      <c r="I20" s="14"/>
      <c r="J20" s="29"/>
      <c r="K20" s="14"/>
      <c r="L20" s="14"/>
      <c r="M20" s="14" t="s">
        <v>82</v>
      </c>
      <c r="N20" s="14">
        <f>-1*(120-121)</f>
        <v>1</v>
      </c>
      <c r="O20" s="29"/>
      <c r="P20" s="14"/>
      <c r="Q20" s="14"/>
      <c r="R20" s="14" t="s">
        <v>82</v>
      </c>
      <c r="S20" s="14">
        <v>1</v>
      </c>
      <c r="T20" s="29"/>
      <c r="U20" s="14"/>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1125</v>
      </c>
      <c r="E22" s="32">
        <f>SUM(E17:E21)</f>
        <v>1125</v>
      </c>
      <c r="F22" s="31"/>
      <c r="G22" s="14"/>
      <c r="H22" s="31"/>
      <c r="I22" s="31">
        <f>SUM(I17:I21)</f>
        <v>0</v>
      </c>
      <c r="J22" s="32">
        <f>SUM(J17:J21)</f>
        <v>0</v>
      </c>
      <c r="K22" s="31"/>
      <c r="L22" s="14"/>
      <c r="M22" s="31"/>
      <c r="N22" s="31">
        <f>SUM(N17:N21)</f>
        <v>-4</v>
      </c>
      <c r="O22" s="32">
        <f>SUM(O17:O21)</f>
        <v>-4</v>
      </c>
      <c r="P22" s="31"/>
      <c r="Q22" s="14"/>
      <c r="R22" s="31"/>
      <c r="S22" s="31">
        <f>SUM(S17:S21)</f>
        <v>1121</v>
      </c>
      <c r="T22" s="32">
        <f>SUM(T17:T21)</f>
        <v>1121</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34">
        <f>-1*121</f>
        <v>-121</v>
      </c>
      <c r="J24" s="35"/>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1000</v>
      </c>
      <c r="E29" s="28"/>
      <c r="F29" s="14"/>
      <c r="G29" s="14"/>
      <c r="H29" s="14" t="s">
        <v>22</v>
      </c>
      <c r="I29" s="14">
        <v>121</v>
      </c>
      <c r="J29" s="28"/>
      <c r="K29" s="14"/>
      <c r="L29" s="14"/>
      <c r="M29" s="14"/>
      <c r="N29" s="14"/>
      <c r="O29" s="28"/>
      <c r="P29" s="14"/>
      <c r="Q29" s="14"/>
      <c r="R29" s="14" t="s">
        <v>22</v>
      </c>
      <c r="S29" s="14">
        <f>1000+121</f>
        <v>1121</v>
      </c>
      <c r="T29" s="28"/>
      <c r="U29" s="14"/>
      <c r="V29" s="16"/>
    </row>
    <row r="30" spans="2:22" s="9" customFormat="1" ht="12.75">
      <c r="B30" s="13"/>
      <c r="C30" s="14"/>
      <c r="D30" s="14"/>
      <c r="E30" s="29">
        <v>1121</v>
      </c>
      <c r="F30" s="14" t="s">
        <v>34</v>
      </c>
      <c r="G30" s="14"/>
      <c r="H30" s="14"/>
      <c r="I30" s="14"/>
      <c r="J30" s="29"/>
      <c r="K30" s="14"/>
      <c r="L30" s="14"/>
      <c r="M30" s="14"/>
      <c r="N30" s="14"/>
      <c r="O30" s="29">
        <v>0</v>
      </c>
      <c r="P30" s="14" t="s">
        <v>34</v>
      </c>
      <c r="Q30" s="14"/>
      <c r="R30" s="14"/>
      <c r="S30" s="14"/>
      <c r="T30" s="29">
        <v>1121</v>
      </c>
      <c r="U30" s="14" t="s">
        <v>34</v>
      </c>
      <c r="V30" s="16"/>
    </row>
    <row r="31" spans="2:22" s="9" customFormat="1" ht="12.75">
      <c r="B31" s="17" t="s">
        <v>23</v>
      </c>
      <c r="C31" s="14" t="s">
        <v>24</v>
      </c>
      <c r="D31" s="14">
        <f>1*120</f>
        <v>120</v>
      </c>
      <c r="E31" s="29"/>
      <c r="F31" s="14"/>
      <c r="G31" s="14"/>
      <c r="H31" s="14" t="s">
        <v>24</v>
      </c>
      <c r="I31" s="14">
        <f>-1*121</f>
        <v>-121</v>
      </c>
      <c r="J31" s="29"/>
      <c r="K31" s="14"/>
      <c r="L31" s="15"/>
      <c r="M31" s="14" t="s">
        <v>24</v>
      </c>
      <c r="N31" s="14">
        <f>-1*(120-121)</f>
        <v>1</v>
      </c>
      <c r="O31" s="29"/>
      <c r="P31" s="14"/>
      <c r="Q31" s="14"/>
      <c r="R31" s="14" t="s">
        <v>24</v>
      </c>
      <c r="S31" s="14">
        <v>0</v>
      </c>
      <c r="T31" s="29"/>
      <c r="U31" s="14"/>
      <c r="V31" s="16"/>
    </row>
    <row r="32" spans="2:22" s="9" customFormat="1" ht="25.5">
      <c r="B32" s="17"/>
      <c r="C32" s="14" t="s">
        <v>82</v>
      </c>
      <c r="D32" s="14">
        <v>1</v>
      </c>
      <c r="E32" s="29"/>
      <c r="F32" s="14"/>
      <c r="G32" s="14"/>
      <c r="H32" s="14"/>
      <c r="I32" s="14"/>
      <c r="J32" s="29"/>
      <c r="K32" s="14"/>
      <c r="L32" s="14"/>
      <c r="M32" s="14" t="s">
        <v>82</v>
      </c>
      <c r="N32" s="14">
        <v>-1</v>
      </c>
      <c r="O32" s="29"/>
      <c r="P32" s="14"/>
      <c r="Q32" s="14"/>
      <c r="R32" s="14" t="s">
        <v>82</v>
      </c>
      <c r="S32" s="14">
        <v>0</v>
      </c>
      <c r="T32" s="29"/>
      <c r="U32" s="14"/>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1121</v>
      </c>
      <c r="E34" s="32">
        <f>SUM(E29:E33)</f>
        <v>1121</v>
      </c>
      <c r="F34" s="31"/>
      <c r="G34" s="14"/>
      <c r="H34" s="31"/>
      <c r="I34" s="31">
        <f>SUM(I29:I33)</f>
        <v>0</v>
      </c>
      <c r="J34" s="32">
        <f>SUM(J29:J33)</f>
        <v>0</v>
      </c>
      <c r="K34" s="31"/>
      <c r="L34" s="14"/>
      <c r="M34" s="31"/>
      <c r="N34" s="31">
        <f>SUM(N29:N33)</f>
        <v>0</v>
      </c>
      <c r="O34" s="32">
        <f>SUM(O29:O33)</f>
        <v>0</v>
      </c>
      <c r="P34" s="31"/>
      <c r="Q34" s="14"/>
      <c r="R34" s="31"/>
      <c r="S34" s="31">
        <f>SUM(S29:S33)</f>
        <v>1121</v>
      </c>
      <c r="T34" s="32">
        <f>SUM(T29:T33)</f>
        <v>1121</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1000</v>
      </c>
      <c r="E42" s="28"/>
      <c r="F42" s="14"/>
      <c r="G42" s="14"/>
      <c r="H42" s="14" t="s">
        <v>22</v>
      </c>
      <c r="I42" s="14"/>
      <c r="J42" s="28"/>
      <c r="K42" s="14"/>
      <c r="L42" s="14"/>
      <c r="M42" s="14"/>
      <c r="N42" s="14"/>
      <c r="O42" s="28"/>
      <c r="P42" s="14"/>
      <c r="Q42" s="14"/>
      <c r="R42" s="14" t="s">
        <v>22</v>
      </c>
      <c r="S42" s="14">
        <v>1000</v>
      </c>
      <c r="T42" s="28"/>
      <c r="U42" s="14"/>
      <c r="V42" s="16"/>
    </row>
    <row r="43" spans="2:22" s="9" customFormat="1" ht="12.75">
      <c r="B43" s="13"/>
      <c r="C43" s="14"/>
      <c r="D43" s="14"/>
      <c r="E43" s="29">
        <v>1125</v>
      </c>
      <c r="F43" s="14" t="s">
        <v>34</v>
      </c>
      <c r="G43" s="14"/>
      <c r="H43" s="14"/>
      <c r="I43" s="14"/>
      <c r="J43" s="29"/>
      <c r="K43" s="14"/>
      <c r="L43" s="14"/>
      <c r="M43" s="14"/>
      <c r="N43" s="14"/>
      <c r="O43" s="29">
        <v>-4</v>
      </c>
      <c r="P43" s="14" t="s">
        <v>34</v>
      </c>
      <c r="Q43" s="14"/>
      <c r="R43" s="14"/>
      <c r="S43" s="14"/>
      <c r="T43" s="29">
        <f>1125-4</f>
        <v>1121</v>
      </c>
      <c r="U43" s="14" t="s">
        <v>34</v>
      </c>
      <c r="V43" s="16"/>
    </row>
    <row r="44" spans="2:22" s="9" customFormat="1" ht="12.75">
      <c r="B44" s="47" t="s">
        <v>64</v>
      </c>
      <c r="C44" s="14" t="s">
        <v>24</v>
      </c>
      <c r="D44" s="14">
        <f>1*125</f>
        <v>125</v>
      </c>
      <c r="E44" s="29"/>
      <c r="F44" s="14"/>
      <c r="G44" s="14"/>
      <c r="H44" s="14" t="s">
        <v>24</v>
      </c>
      <c r="I44" s="14">
        <f>-1*121</f>
        <v>-121</v>
      </c>
      <c r="J44" s="29"/>
      <c r="K44" s="14"/>
      <c r="L44" s="14"/>
      <c r="M44" s="14" t="s">
        <v>24</v>
      </c>
      <c r="N44" s="14">
        <f>1*(121-125)</f>
        <v>-4</v>
      </c>
      <c r="O44" s="29"/>
      <c r="P44" s="14"/>
      <c r="Q44" s="14"/>
      <c r="R44" s="14" t="s">
        <v>24</v>
      </c>
      <c r="S44" s="14">
        <v>0</v>
      </c>
      <c r="T44" s="29"/>
      <c r="U44" s="14"/>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t="s">
        <v>36</v>
      </c>
      <c r="D46" s="14">
        <v>0</v>
      </c>
      <c r="E46" s="29"/>
      <c r="F46" s="14"/>
      <c r="G46" s="14"/>
      <c r="H46" s="14" t="s">
        <v>36</v>
      </c>
      <c r="I46" s="14">
        <v>121</v>
      </c>
      <c r="J46" s="29"/>
      <c r="K46" s="14"/>
      <c r="L46" s="14"/>
      <c r="M46" s="14"/>
      <c r="N46" s="14"/>
      <c r="O46" s="29"/>
      <c r="P46" s="14"/>
      <c r="Q46" s="14"/>
      <c r="R46" s="14" t="s">
        <v>36</v>
      </c>
      <c r="S46" s="14">
        <v>121</v>
      </c>
      <c r="T46" s="29"/>
      <c r="U46" s="14"/>
      <c r="V46" s="16"/>
    </row>
    <row r="47" spans="2:22" s="9" customFormat="1" ht="13.5" thickBot="1">
      <c r="B47" s="13"/>
      <c r="C47" s="31"/>
      <c r="D47" s="31">
        <f>SUM(D41:D46)</f>
        <v>1125</v>
      </c>
      <c r="E47" s="32">
        <f>SUM(E41:E46)</f>
        <v>1125</v>
      </c>
      <c r="F47" s="31"/>
      <c r="G47" s="14"/>
      <c r="H47" s="31"/>
      <c r="I47" s="31">
        <f>SUM(I41:I46)</f>
        <v>0</v>
      </c>
      <c r="J47" s="32">
        <f>SUM(J41:J46)</f>
        <v>0</v>
      </c>
      <c r="K47" s="31"/>
      <c r="L47" s="14"/>
      <c r="M47" s="31"/>
      <c r="N47" s="31">
        <f>SUM(N41:N46)</f>
        <v>-4</v>
      </c>
      <c r="O47" s="32">
        <f>SUM(O41:O46)</f>
        <v>-4</v>
      </c>
      <c r="P47" s="31"/>
      <c r="Q47" s="14"/>
      <c r="R47" s="31"/>
      <c r="S47" s="31">
        <f>SUM(S41:S46)</f>
        <v>1121</v>
      </c>
      <c r="T47" s="32">
        <f>SUM(T41:T46)</f>
        <v>1121</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1000</v>
      </c>
      <c r="E52" s="28"/>
      <c r="F52" s="14"/>
      <c r="G52" s="14"/>
      <c r="H52" s="14" t="s">
        <v>22</v>
      </c>
      <c r="I52" s="14">
        <v>121</v>
      </c>
      <c r="J52" s="28"/>
      <c r="K52" s="14"/>
      <c r="L52" s="14"/>
      <c r="M52" s="14"/>
      <c r="N52" s="14"/>
      <c r="O52" s="28"/>
      <c r="P52" s="14"/>
      <c r="Q52" s="14"/>
      <c r="R52" s="14" t="s">
        <v>22</v>
      </c>
      <c r="S52" s="14">
        <f>1000+121</f>
        <v>1121</v>
      </c>
      <c r="T52" s="28"/>
      <c r="U52" s="14"/>
      <c r="V52" s="16"/>
    </row>
    <row r="53" spans="2:22" s="9" customFormat="1" ht="12.75">
      <c r="B53" s="13"/>
      <c r="C53" s="14"/>
      <c r="D53" s="14"/>
      <c r="E53" s="29">
        <v>1121</v>
      </c>
      <c r="F53" s="14" t="s">
        <v>34</v>
      </c>
      <c r="G53" s="14"/>
      <c r="H53" s="14"/>
      <c r="I53" s="14"/>
      <c r="J53" s="29"/>
      <c r="K53" s="14"/>
      <c r="L53" s="14"/>
      <c r="M53" s="14"/>
      <c r="N53" s="14"/>
      <c r="O53" s="29"/>
      <c r="P53" s="14"/>
      <c r="Q53" s="14"/>
      <c r="R53" s="14"/>
      <c r="S53" s="14"/>
      <c r="T53" s="29">
        <v>1121</v>
      </c>
      <c r="U53" s="14" t="s">
        <v>34</v>
      </c>
      <c r="V53" s="16"/>
    </row>
    <row r="54" spans="2:22" s="9" customFormat="1" ht="12.75">
      <c r="B54" s="47" t="s">
        <v>64</v>
      </c>
      <c r="C54" s="14" t="s">
        <v>24</v>
      </c>
      <c r="D54" s="14">
        <v>0</v>
      </c>
      <c r="E54" s="29"/>
      <c r="F54" s="14"/>
      <c r="G54" s="14"/>
      <c r="H54" s="14"/>
      <c r="I54" s="14"/>
      <c r="J54" s="29"/>
      <c r="K54" s="14"/>
      <c r="L54" s="14"/>
      <c r="M54" s="14"/>
      <c r="N54" s="14"/>
      <c r="O54" s="29"/>
      <c r="P54" s="14"/>
      <c r="Q54" s="14"/>
      <c r="R54" s="14" t="s">
        <v>24</v>
      </c>
      <c r="S54" s="14">
        <v>0</v>
      </c>
      <c r="T54" s="29"/>
      <c r="U54" s="14"/>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t="s">
        <v>36</v>
      </c>
      <c r="D56" s="14">
        <v>121</v>
      </c>
      <c r="E56" s="29"/>
      <c r="F56" s="14"/>
      <c r="G56" s="14"/>
      <c r="H56" s="14" t="s">
        <v>36</v>
      </c>
      <c r="I56" s="14">
        <v>-121</v>
      </c>
      <c r="J56" s="29"/>
      <c r="K56" s="14"/>
      <c r="L56" s="14"/>
      <c r="M56" s="14"/>
      <c r="N56" s="14"/>
      <c r="O56" s="29"/>
      <c r="P56" s="14"/>
      <c r="Q56" s="14"/>
      <c r="R56" s="14" t="s">
        <v>36</v>
      </c>
      <c r="S56" s="14">
        <v>0</v>
      </c>
      <c r="T56" s="29"/>
      <c r="U56" s="14"/>
      <c r="V56" s="16"/>
    </row>
    <row r="57" spans="2:22" s="9" customFormat="1" ht="13.5" thickBot="1">
      <c r="B57" s="13"/>
      <c r="C57" s="31"/>
      <c r="D57" s="31">
        <f>SUM(D51:D56)</f>
        <v>1121</v>
      </c>
      <c r="E57" s="32">
        <f>SUM(E51:E56)</f>
        <v>1121</v>
      </c>
      <c r="F57" s="31"/>
      <c r="G57" s="14"/>
      <c r="H57" s="31"/>
      <c r="I57" s="31">
        <f>SUM(I51:I56)</f>
        <v>0</v>
      </c>
      <c r="J57" s="32">
        <f>SUM(J51:J56)</f>
        <v>0</v>
      </c>
      <c r="K57" s="31"/>
      <c r="L57" s="14"/>
      <c r="M57" s="31"/>
      <c r="N57" s="31">
        <f>SUM(N51:N56)</f>
        <v>0</v>
      </c>
      <c r="O57" s="32">
        <f>SUM(O51:O56)</f>
        <v>0</v>
      </c>
      <c r="P57" s="31"/>
      <c r="Q57" s="14"/>
      <c r="R57" s="31"/>
      <c r="S57" s="31">
        <f>SUM(S51:S56)</f>
        <v>1121</v>
      </c>
      <c r="T57" s="32">
        <f>SUM(T51:T56)</f>
        <v>1121</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44</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5" t="s">
        <v>27</v>
      </c>
      <c r="L5" s="15" t="s">
        <v>27</v>
      </c>
      <c r="M5" s="14"/>
      <c r="N5" s="14" t="s">
        <v>2</v>
      </c>
      <c r="O5" s="14" t="s">
        <v>2</v>
      </c>
      <c r="P5" s="14"/>
      <c r="Q5" s="14"/>
      <c r="R5" s="14"/>
      <c r="S5" s="14"/>
      <c r="T5" s="14"/>
      <c r="U5" s="16"/>
    </row>
    <row r="6" spans="2:21" s="9" customFormat="1" ht="12.75">
      <c r="B6" s="8"/>
      <c r="C6" s="13"/>
      <c r="D6" s="14"/>
      <c r="E6" s="14"/>
      <c r="F6" s="14"/>
      <c r="G6" s="14"/>
      <c r="H6" s="14"/>
      <c r="I6" s="14"/>
      <c r="J6" s="14"/>
      <c r="K6" s="14" t="s">
        <v>3</v>
      </c>
      <c r="L6" s="14" t="s">
        <v>3</v>
      </c>
      <c r="M6" s="14"/>
      <c r="N6" s="14" t="s">
        <v>41</v>
      </c>
      <c r="O6" s="14" t="s">
        <v>42</v>
      </c>
      <c r="P6" s="14"/>
      <c r="Q6" s="14"/>
      <c r="R6" s="14"/>
      <c r="S6" s="14"/>
      <c r="T6" s="14"/>
      <c r="U6" s="16"/>
    </row>
    <row r="7" spans="2:21" s="9" customFormat="1" ht="12.75">
      <c r="B7" s="8"/>
      <c r="C7" s="13"/>
      <c r="D7" s="14"/>
      <c r="E7" s="14"/>
      <c r="F7" s="14"/>
      <c r="G7" s="14"/>
      <c r="H7" s="14"/>
      <c r="I7" s="14"/>
      <c r="J7" s="14"/>
      <c r="K7" s="14" t="s">
        <v>5</v>
      </c>
      <c r="L7" s="14" t="s">
        <v>5</v>
      </c>
      <c r="M7" s="14" t="s">
        <v>6</v>
      </c>
      <c r="N7" s="14" t="s">
        <v>7</v>
      </c>
      <c r="O7" s="14" t="s">
        <v>7</v>
      </c>
      <c r="P7" s="14"/>
      <c r="Q7" s="14"/>
      <c r="R7" s="14"/>
      <c r="S7" s="14" t="s">
        <v>6</v>
      </c>
      <c r="T7" s="14"/>
      <c r="U7" s="16"/>
    </row>
    <row r="8" spans="2:21" s="9" customFormat="1" ht="13.5" thickBot="1">
      <c r="B8" s="8"/>
      <c r="C8" s="17" t="s">
        <v>8</v>
      </c>
      <c r="D8" s="18" t="s">
        <v>9</v>
      </c>
      <c r="E8" s="19"/>
      <c r="F8" s="18"/>
      <c r="G8" s="18"/>
      <c r="H8" s="18"/>
      <c r="I8" s="18"/>
      <c r="J8" s="18"/>
      <c r="K8" s="18" t="s">
        <v>40</v>
      </c>
      <c r="L8" s="18" t="s">
        <v>10</v>
      </c>
      <c r="M8" s="18" t="s">
        <v>11</v>
      </c>
      <c r="N8" s="19" t="s">
        <v>33</v>
      </c>
      <c r="O8" s="18" t="s">
        <v>12</v>
      </c>
      <c r="P8" s="18"/>
      <c r="Q8" s="18"/>
      <c r="R8" s="18"/>
      <c r="S8" s="18" t="s">
        <v>13</v>
      </c>
      <c r="T8" s="19"/>
      <c r="U8" s="16"/>
    </row>
    <row r="9" spans="3:21" s="20" customFormat="1" ht="12.75">
      <c r="C9" s="17" t="s">
        <v>14</v>
      </c>
      <c r="D9" s="21">
        <v>125</v>
      </c>
      <c r="E9" s="22"/>
      <c r="F9" s="21"/>
      <c r="G9" s="21"/>
      <c r="H9" s="21"/>
      <c r="I9" s="21"/>
      <c r="J9" s="21"/>
      <c r="K9" s="21">
        <v>122</v>
      </c>
      <c r="L9" s="21">
        <v>121</v>
      </c>
      <c r="M9" s="21">
        <v>120</v>
      </c>
      <c r="N9" s="22">
        <v>121</v>
      </c>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1250</v>
      </c>
      <c r="F18" s="14" t="s">
        <v>34</v>
      </c>
      <c r="G18" s="14"/>
      <c r="H18" s="14"/>
      <c r="I18" s="14"/>
      <c r="J18" s="29"/>
      <c r="K18" s="14"/>
      <c r="L18" s="14"/>
      <c r="M18" s="14"/>
      <c r="N18" s="14"/>
      <c r="O18" s="29">
        <f>3-10</f>
        <v>-7</v>
      </c>
      <c r="P18" s="14" t="s">
        <v>34</v>
      </c>
      <c r="Q18" s="14"/>
      <c r="R18" s="14"/>
      <c r="S18" s="14"/>
      <c r="T18" s="29">
        <f>1250-7</f>
        <v>1243</v>
      </c>
      <c r="U18" s="14" t="s">
        <v>34</v>
      </c>
      <c r="V18" s="16"/>
    </row>
    <row r="19" spans="2:22" s="9" customFormat="1" ht="12.75">
      <c r="B19" s="17" t="s">
        <v>23</v>
      </c>
      <c r="C19" s="14" t="s">
        <v>24</v>
      </c>
      <c r="D19" s="14">
        <f>2*125</f>
        <v>250</v>
      </c>
      <c r="E19" s="29"/>
      <c r="F19" s="14"/>
      <c r="G19" s="14"/>
      <c r="H19" s="14"/>
      <c r="I19" s="14"/>
      <c r="J19" s="29"/>
      <c r="K19" s="14"/>
      <c r="L19" s="14"/>
      <c r="M19" s="14" t="s">
        <v>24</v>
      </c>
      <c r="N19" s="14">
        <f>2*(120-125)</f>
        <v>-10</v>
      </c>
      <c r="O19" s="29"/>
      <c r="P19" s="14"/>
      <c r="Q19" s="14"/>
      <c r="R19" s="14" t="s">
        <v>24</v>
      </c>
      <c r="S19" s="14">
        <f>2*120</f>
        <v>240</v>
      </c>
      <c r="T19" s="29"/>
      <c r="U19" s="14"/>
      <c r="V19" s="16"/>
    </row>
    <row r="20" spans="2:22" s="9" customFormat="1" ht="25.5">
      <c r="B20" s="17"/>
      <c r="C20" s="14" t="s">
        <v>82</v>
      </c>
      <c r="D20" s="14">
        <v>0</v>
      </c>
      <c r="E20" s="29"/>
      <c r="F20" s="14"/>
      <c r="G20" s="14"/>
      <c r="H20" s="14"/>
      <c r="I20" s="14"/>
      <c r="J20" s="29"/>
      <c r="K20" s="14"/>
      <c r="L20" s="14"/>
      <c r="M20" s="14" t="s">
        <v>82</v>
      </c>
      <c r="N20" s="14">
        <f>-1*(120-122)-1*(120-121)</f>
        <v>3</v>
      </c>
      <c r="O20" s="29"/>
      <c r="P20" s="14"/>
      <c r="Q20" s="14"/>
      <c r="R20" s="14" t="s">
        <v>82</v>
      </c>
      <c r="S20" s="14">
        <v>3</v>
      </c>
      <c r="T20" s="29"/>
      <c r="U20" s="14"/>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1250</v>
      </c>
      <c r="E22" s="32">
        <f>SUM(E17:E21)</f>
        <v>1250</v>
      </c>
      <c r="F22" s="31"/>
      <c r="G22" s="14"/>
      <c r="H22" s="31"/>
      <c r="I22" s="31">
        <f>SUM(I17:I21)</f>
        <v>0</v>
      </c>
      <c r="J22" s="32">
        <f>SUM(J17:J21)</f>
        <v>0</v>
      </c>
      <c r="K22" s="31"/>
      <c r="L22" s="14"/>
      <c r="M22" s="31"/>
      <c r="N22" s="31">
        <f>SUM(N17:N21)</f>
        <v>-7</v>
      </c>
      <c r="O22" s="32">
        <f>SUM(O17:O21)</f>
        <v>-7</v>
      </c>
      <c r="P22" s="31"/>
      <c r="Q22" s="14"/>
      <c r="R22" s="31"/>
      <c r="S22" s="31">
        <f>SUM(S17:S21)</f>
        <v>1243</v>
      </c>
      <c r="T22" s="32">
        <f>SUM(T17:T21)</f>
        <v>1243</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40">
        <f>-1*122-1*121</f>
        <v>-243</v>
      </c>
      <c r="J24" s="35"/>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1000</v>
      </c>
      <c r="E29" s="28"/>
      <c r="F29" s="14"/>
      <c r="G29" s="14"/>
      <c r="H29" s="14" t="s">
        <v>22</v>
      </c>
      <c r="I29" s="14">
        <v>243</v>
      </c>
      <c r="J29" s="28"/>
      <c r="K29" s="14"/>
      <c r="L29" s="14"/>
      <c r="M29" s="14"/>
      <c r="N29" s="14"/>
      <c r="O29" s="28"/>
      <c r="P29" s="14"/>
      <c r="Q29" s="14"/>
      <c r="R29" s="14" t="s">
        <v>22</v>
      </c>
      <c r="S29" s="14">
        <v>1243</v>
      </c>
      <c r="T29" s="28"/>
      <c r="U29" s="14"/>
      <c r="V29" s="16"/>
    </row>
    <row r="30" spans="2:22" s="9" customFormat="1" ht="12.75">
      <c r="B30" s="13"/>
      <c r="C30" s="14"/>
      <c r="D30" s="14"/>
      <c r="E30" s="29">
        <v>1243</v>
      </c>
      <c r="F30" s="14" t="s">
        <v>34</v>
      </c>
      <c r="G30" s="14"/>
      <c r="H30" s="14"/>
      <c r="I30" s="14"/>
      <c r="J30" s="29"/>
      <c r="K30" s="14"/>
      <c r="L30" s="14"/>
      <c r="M30" s="14"/>
      <c r="N30" s="14"/>
      <c r="O30" s="29">
        <v>0</v>
      </c>
      <c r="P30" s="14" t="s">
        <v>34</v>
      </c>
      <c r="Q30" s="14"/>
      <c r="R30" s="14"/>
      <c r="S30" s="14"/>
      <c r="T30" s="29">
        <v>1243</v>
      </c>
      <c r="U30" s="14" t="s">
        <v>34</v>
      </c>
      <c r="V30" s="16"/>
    </row>
    <row r="31" spans="2:22" s="9" customFormat="1" ht="12.75">
      <c r="B31" s="17" t="s">
        <v>23</v>
      </c>
      <c r="C31" s="14" t="s">
        <v>24</v>
      </c>
      <c r="D31" s="14">
        <f>2*120</f>
        <v>240</v>
      </c>
      <c r="E31" s="29"/>
      <c r="F31" s="14"/>
      <c r="G31" s="14"/>
      <c r="H31" s="14" t="s">
        <v>24</v>
      </c>
      <c r="I31" s="14">
        <f>-1*122-1*121</f>
        <v>-243</v>
      </c>
      <c r="J31" s="29"/>
      <c r="K31" s="14"/>
      <c r="L31" s="15"/>
      <c r="M31" s="14" t="s">
        <v>24</v>
      </c>
      <c r="N31" s="14">
        <f>-1*(120-122)-1*(120-121)</f>
        <v>3</v>
      </c>
      <c r="O31" s="29"/>
      <c r="P31" s="14"/>
      <c r="Q31" s="14"/>
      <c r="R31" s="14" t="s">
        <v>24</v>
      </c>
      <c r="S31" s="14">
        <v>0</v>
      </c>
      <c r="T31" s="29"/>
      <c r="U31" s="14"/>
      <c r="V31" s="16"/>
    </row>
    <row r="32" spans="2:22" s="9" customFormat="1" ht="25.5">
      <c r="B32" s="17"/>
      <c r="C32" s="14" t="s">
        <v>82</v>
      </c>
      <c r="D32" s="14">
        <v>3</v>
      </c>
      <c r="E32" s="29"/>
      <c r="F32" s="14"/>
      <c r="G32" s="14"/>
      <c r="H32" s="14"/>
      <c r="I32" s="14"/>
      <c r="J32" s="29"/>
      <c r="K32" s="14"/>
      <c r="L32" s="14"/>
      <c r="M32" s="14" t="s">
        <v>82</v>
      </c>
      <c r="N32" s="14">
        <v>-3</v>
      </c>
      <c r="O32" s="29"/>
      <c r="P32" s="14"/>
      <c r="Q32" s="14"/>
      <c r="R32" s="14" t="s">
        <v>82</v>
      </c>
      <c r="S32" s="14">
        <v>0</v>
      </c>
      <c r="T32" s="29"/>
      <c r="U32" s="14"/>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1243</v>
      </c>
      <c r="E34" s="32">
        <f>SUM(E29:E33)</f>
        <v>1243</v>
      </c>
      <c r="F34" s="31"/>
      <c r="G34" s="14"/>
      <c r="H34" s="31"/>
      <c r="I34" s="31">
        <f>SUM(I29:I33)</f>
        <v>0</v>
      </c>
      <c r="J34" s="32">
        <f>SUM(J29:J33)</f>
        <v>0</v>
      </c>
      <c r="K34" s="31"/>
      <c r="L34" s="14"/>
      <c r="M34" s="31"/>
      <c r="N34" s="31">
        <f>SUM(N29:N33)</f>
        <v>0</v>
      </c>
      <c r="O34" s="32">
        <f>SUM(O29:O33)</f>
        <v>0</v>
      </c>
      <c r="P34" s="31"/>
      <c r="Q34" s="14"/>
      <c r="R34" s="31"/>
      <c r="S34" s="31">
        <f>SUM(S29:S33)</f>
        <v>1243</v>
      </c>
      <c r="T34" s="32">
        <f>SUM(T29:T33)</f>
        <v>1243</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1000</v>
      </c>
      <c r="E42" s="28"/>
      <c r="F42" s="14"/>
      <c r="G42" s="14"/>
      <c r="H42" s="14" t="s">
        <v>22</v>
      </c>
      <c r="I42" s="14"/>
      <c r="J42" s="28"/>
      <c r="K42" s="14"/>
      <c r="L42" s="14"/>
      <c r="M42" s="14"/>
      <c r="N42" s="14"/>
      <c r="O42" s="28"/>
      <c r="P42" s="14"/>
      <c r="Q42" s="14"/>
      <c r="R42" s="14" t="s">
        <v>22</v>
      </c>
      <c r="S42" s="14">
        <v>1000</v>
      </c>
      <c r="T42" s="28"/>
      <c r="U42" s="14"/>
      <c r="V42" s="16"/>
    </row>
    <row r="43" spans="2:22" s="9" customFormat="1" ht="12.75">
      <c r="B43" s="13"/>
      <c r="C43" s="14"/>
      <c r="D43" s="14"/>
      <c r="E43" s="29">
        <v>1250</v>
      </c>
      <c r="F43" s="14" t="s">
        <v>34</v>
      </c>
      <c r="G43" s="14"/>
      <c r="H43" s="14"/>
      <c r="I43" s="14"/>
      <c r="J43" s="29"/>
      <c r="K43" s="14"/>
      <c r="L43" s="14"/>
      <c r="M43" s="14"/>
      <c r="N43" s="14"/>
      <c r="O43" s="29">
        <v>-7</v>
      </c>
      <c r="P43" s="14" t="s">
        <v>34</v>
      </c>
      <c r="Q43" s="14"/>
      <c r="R43" s="14"/>
      <c r="S43" s="14"/>
      <c r="T43" s="29">
        <v>1243</v>
      </c>
      <c r="U43" s="14" t="s">
        <v>34</v>
      </c>
      <c r="V43" s="16"/>
    </row>
    <row r="44" spans="2:22" s="9" customFormat="1" ht="12.75">
      <c r="B44" s="47" t="s">
        <v>64</v>
      </c>
      <c r="C44" s="14" t="s">
        <v>24</v>
      </c>
      <c r="D44" s="14">
        <f>2*125</f>
        <v>250</v>
      </c>
      <c r="E44" s="29"/>
      <c r="F44" s="14"/>
      <c r="G44" s="14"/>
      <c r="H44" s="14" t="s">
        <v>24</v>
      </c>
      <c r="I44" s="14">
        <f>-1*122-1*121</f>
        <v>-243</v>
      </c>
      <c r="J44" s="29"/>
      <c r="K44" s="14"/>
      <c r="L44" s="14"/>
      <c r="M44" s="14" t="s">
        <v>24</v>
      </c>
      <c r="N44" s="14">
        <f>1*(122-125)+1*(121-125)</f>
        <v>-7</v>
      </c>
      <c r="O44" s="29"/>
      <c r="P44" s="14"/>
      <c r="Q44" s="14"/>
      <c r="R44" s="14" t="s">
        <v>24</v>
      </c>
      <c r="S44" s="14">
        <v>0</v>
      </c>
      <c r="T44" s="29"/>
      <c r="U44" s="14"/>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t="s">
        <v>36</v>
      </c>
      <c r="D46" s="14">
        <v>0</v>
      </c>
      <c r="E46" s="29"/>
      <c r="F46" s="14"/>
      <c r="G46" s="14"/>
      <c r="H46" s="14" t="s">
        <v>36</v>
      </c>
      <c r="I46" s="14">
        <v>243</v>
      </c>
      <c r="J46" s="29"/>
      <c r="K46" s="14"/>
      <c r="L46" s="14"/>
      <c r="M46" s="14"/>
      <c r="N46" s="14"/>
      <c r="O46" s="29"/>
      <c r="P46" s="14"/>
      <c r="Q46" s="14"/>
      <c r="R46" s="14" t="s">
        <v>36</v>
      </c>
      <c r="S46" s="14">
        <v>243</v>
      </c>
      <c r="T46" s="29"/>
      <c r="U46" s="14"/>
      <c r="V46" s="16"/>
    </row>
    <row r="47" spans="2:22" s="9" customFormat="1" ht="13.5" thickBot="1">
      <c r="B47" s="13"/>
      <c r="C47" s="31"/>
      <c r="D47" s="31">
        <f>SUM(D41:D46)</f>
        <v>1250</v>
      </c>
      <c r="E47" s="32">
        <f>SUM(E41:E46)</f>
        <v>1250</v>
      </c>
      <c r="F47" s="31"/>
      <c r="G47" s="14"/>
      <c r="H47" s="31"/>
      <c r="I47" s="31">
        <f>SUM(I41:I46)</f>
        <v>0</v>
      </c>
      <c r="J47" s="32">
        <f>SUM(J41:J46)</f>
        <v>0</v>
      </c>
      <c r="K47" s="31"/>
      <c r="L47" s="14"/>
      <c r="M47" s="31"/>
      <c r="N47" s="31">
        <f>SUM(N41:N46)</f>
        <v>-7</v>
      </c>
      <c r="O47" s="32">
        <f>SUM(O41:O46)</f>
        <v>-7</v>
      </c>
      <c r="P47" s="31"/>
      <c r="Q47" s="14"/>
      <c r="R47" s="31"/>
      <c r="S47" s="31">
        <f>SUM(S41:S46)</f>
        <v>1243</v>
      </c>
      <c r="T47" s="32">
        <f>SUM(T41:T46)</f>
        <v>1243</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1000</v>
      </c>
      <c r="E52" s="28"/>
      <c r="F52" s="14"/>
      <c r="G52" s="14"/>
      <c r="H52" s="14" t="s">
        <v>22</v>
      </c>
      <c r="I52" s="14">
        <v>243</v>
      </c>
      <c r="J52" s="28"/>
      <c r="K52" s="14"/>
      <c r="L52" s="14"/>
      <c r="M52" s="14"/>
      <c r="N52" s="14"/>
      <c r="O52" s="28"/>
      <c r="P52" s="14"/>
      <c r="Q52" s="14"/>
      <c r="R52" s="14" t="s">
        <v>22</v>
      </c>
      <c r="S52" s="14">
        <v>1243</v>
      </c>
      <c r="T52" s="28"/>
      <c r="U52" s="14"/>
      <c r="V52" s="16"/>
    </row>
    <row r="53" spans="2:22" s="9" customFormat="1" ht="12.75">
      <c r="B53" s="13"/>
      <c r="C53" s="14"/>
      <c r="D53" s="14"/>
      <c r="E53" s="29">
        <v>1243</v>
      </c>
      <c r="F53" s="14" t="s">
        <v>34</v>
      </c>
      <c r="G53" s="14"/>
      <c r="H53" s="14"/>
      <c r="I53" s="14"/>
      <c r="J53" s="29"/>
      <c r="K53" s="14"/>
      <c r="L53" s="14"/>
      <c r="M53" s="14"/>
      <c r="N53" s="14"/>
      <c r="O53" s="29"/>
      <c r="P53" s="14"/>
      <c r="Q53" s="14"/>
      <c r="R53" s="14"/>
      <c r="S53" s="14"/>
      <c r="T53" s="29">
        <v>1243</v>
      </c>
      <c r="U53" s="14" t="s">
        <v>34</v>
      </c>
      <c r="V53" s="16"/>
    </row>
    <row r="54" spans="2:22" s="9" customFormat="1" ht="12.75">
      <c r="B54" s="47" t="s">
        <v>64</v>
      </c>
      <c r="C54" s="14" t="s">
        <v>24</v>
      </c>
      <c r="D54" s="14">
        <v>0</v>
      </c>
      <c r="E54" s="29"/>
      <c r="F54" s="14"/>
      <c r="G54" s="14"/>
      <c r="H54" s="14"/>
      <c r="I54" s="14"/>
      <c r="J54" s="29"/>
      <c r="K54" s="14"/>
      <c r="L54" s="14"/>
      <c r="M54" s="14"/>
      <c r="N54" s="14"/>
      <c r="O54" s="29"/>
      <c r="P54" s="14"/>
      <c r="Q54" s="14"/>
      <c r="R54" s="14" t="s">
        <v>24</v>
      </c>
      <c r="S54" s="14">
        <v>0</v>
      </c>
      <c r="T54" s="29"/>
      <c r="U54" s="14"/>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t="s">
        <v>36</v>
      </c>
      <c r="D56" s="14">
        <v>243</v>
      </c>
      <c r="E56" s="29"/>
      <c r="F56" s="14"/>
      <c r="G56" s="14"/>
      <c r="H56" s="14" t="s">
        <v>36</v>
      </c>
      <c r="I56" s="14">
        <v>-243</v>
      </c>
      <c r="J56" s="29"/>
      <c r="K56" s="14"/>
      <c r="L56" s="14"/>
      <c r="M56" s="14"/>
      <c r="N56" s="14"/>
      <c r="O56" s="29"/>
      <c r="P56" s="14"/>
      <c r="Q56" s="14"/>
      <c r="R56" s="14" t="s">
        <v>36</v>
      </c>
      <c r="S56" s="14">
        <v>0</v>
      </c>
      <c r="T56" s="29"/>
      <c r="U56" s="14"/>
      <c r="V56" s="16"/>
    </row>
    <row r="57" spans="2:22" s="9" customFormat="1" ht="13.5" thickBot="1">
      <c r="B57" s="13"/>
      <c r="C57" s="31"/>
      <c r="D57" s="31">
        <f>SUM(D51:D56)</f>
        <v>1243</v>
      </c>
      <c r="E57" s="32">
        <f>SUM(E51:E56)</f>
        <v>1243</v>
      </c>
      <c r="F57" s="31"/>
      <c r="G57" s="14"/>
      <c r="H57" s="31"/>
      <c r="I57" s="31">
        <f>SUM(I51:I56)</f>
        <v>0</v>
      </c>
      <c r="J57" s="32">
        <f>SUM(J51:J56)</f>
        <v>0</v>
      </c>
      <c r="K57" s="31"/>
      <c r="L57" s="14"/>
      <c r="M57" s="31"/>
      <c r="N57" s="31">
        <f>SUM(N51:N56)</f>
        <v>0</v>
      </c>
      <c r="O57" s="32">
        <f>SUM(O51:O56)</f>
        <v>0</v>
      </c>
      <c r="P57" s="31"/>
      <c r="Q57" s="14"/>
      <c r="R57" s="31"/>
      <c r="S57" s="31">
        <f>SUM(S51:S56)</f>
        <v>1243</v>
      </c>
      <c r="T57" s="32">
        <f>SUM(T51:T56)</f>
        <v>1243</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V58"/>
  <sheetViews>
    <sheetView zoomScale="75" zoomScaleNormal="75" workbookViewId="0" topLeftCell="A1">
      <selection activeCell="K1" sqref="K1"/>
    </sheetView>
  </sheetViews>
  <sheetFormatPr defaultColWidth="9.140625" defaultRowHeight="12.75"/>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customWidth="1"/>
    <col min="9" max="10" width="9.140625" style="2" customWidth="1"/>
    <col min="11" max="11" width="16.140625" style="2" customWidth="1"/>
    <col min="12" max="12" width="10.8515625" style="2" customWidth="1"/>
    <col min="13" max="13" width="16.140625" style="2" customWidth="1"/>
    <col min="14" max="14" width="9.140625" style="2" customWidth="1"/>
    <col min="15" max="15" width="13.7109375" style="2" customWidth="1"/>
    <col min="16" max="16" width="16.140625" style="2" customWidth="1"/>
    <col min="17" max="17" width="9.140625" style="2" customWidth="1"/>
    <col min="18" max="18" width="16.140625" style="2" customWidth="1"/>
    <col min="19" max="20" width="9.140625" style="2" customWidth="1"/>
    <col min="21" max="21" width="16.140625" style="2" customWidth="1"/>
    <col min="22" max="16384" width="9.140625" style="2" customWidth="1"/>
  </cols>
  <sheetData>
    <row r="1" ht="12.75">
      <c r="K1" s="2" t="str">
        <f>Spotkoeb!K1</f>
        <v>Version 3 af 17. juni 2011</v>
      </c>
    </row>
    <row r="2" ht="12.75" customHeight="1">
      <c r="B2" s="1" t="s">
        <v>28</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4"/>
      <c r="I5" s="14"/>
      <c r="J5" s="14"/>
      <c r="K5" s="14"/>
      <c r="L5" s="15" t="s">
        <v>27</v>
      </c>
      <c r="M5" s="14"/>
      <c r="N5" s="14"/>
      <c r="O5" s="14" t="s">
        <v>2</v>
      </c>
      <c r="P5" s="14"/>
      <c r="Q5" s="14"/>
      <c r="R5" s="14"/>
      <c r="S5" s="14"/>
      <c r="T5" s="14"/>
      <c r="U5" s="16"/>
    </row>
    <row r="6" spans="2:21" s="9" customFormat="1" ht="12.75">
      <c r="B6" s="8"/>
      <c r="C6" s="13"/>
      <c r="D6" s="14"/>
      <c r="E6" s="14"/>
      <c r="F6" s="14"/>
      <c r="G6" s="14"/>
      <c r="H6" s="14"/>
      <c r="I6" s="14"/>
      <c r="J6" s="14"/>
      <c r="K6" s="14"/>
      <c r="L6" s="14" t="s">
        <v>3</v>
      </c>
      <c r="M6" s="14"/>
      <c r="N6" s="14"/>
      <c r="O6" s="14" t="s">
        <v>4</v>
      </c>
      <c r="P6" s="14"/>
      <c r="Q6" s="14"/>
      <c r="R6" s="14"/>
      <c r="S6" s="14"/>
      <c r="T6" s="14"/>
      <c r="U6" s="16"/>
    </row>
    <row r="7" spans="2:21" s="9" customFormat="1" ht="12.75">
      <c r="B7" s="8"/>
      <c r="C7" s="13"/>
      <c r="D7" s="14"/>
      <c r="E7" s="14"/>
      <c r="F7" s="14"/>
      <c r="G7" s="14"/>
      <c r="H7" s="14"/>
      <c r="I7" s="14"/>
      <c r="J7" s="14"/>
      <c r="K7" s="14"/>
      <c r="L7" s="14" t="s">
        <v>5</v>
      </c>
      <c r="M7" s="14" t="s">
        <v>6</v>
      </c>
      <c r="N7" s="14"/>
      <c r="O7" s="14" t="s">
        <v>7</v>
      </c>
      <c r="P7" s="14"/>
      <c r="Q7" s="14"/>
      <c r="R7" s="14"/>
      <c r="S7" s="14" t="s">
        <v>6</v>
      </c>
      <c r="T7" s="14"/>
      <c r="U7" s="16"/>
    </row>
    <row r="8" spans="2:21" s="9" customFormat="1" ht="13.5" thickBot="1">
      <c r="B8" s="8"/>
      <c r="C8" s="17" t="s">
        <v>8</v>
      </c>
      <c r="D8" s="18" t="s">
        <v>9</v>
      </c>
      <c r="E8" s="19"/>
      <c r="F8" s="18"/>
      <c r="G8" s="18"/>
      <c r="H8" s="18"/>
      <c r="I8" s="18"/>
      <c r="J8" s="18"/>
      <c r="K8" s="18"/>
      <c r="L8" s="18" t="s">
        <v>10</v>
      </c>
      <c r="M8" s="18" t="s">
        <v>11</v>
      </c>
      <c r="N8" s="19"/>
      <c r="O8" s="18" t="s">
        <v>12</v>
      </c>
      <c r="P8" s="18"/>
      <c r="Q8" s="18"/>
      <c r="R8" s="18"/>
      <c r="S8" s="18" t="s">
        <v>13</v>
      </c>
      <c r="T8" s="19"/>
      <c r="U8" s="16"/>
    </row>
    <row r="9" spans="3:21" s="20" customFormat="1" ht="12.75">
      <c r="C9" s="17" t="s">
        <v>14</v>
      </c>
      <c r="D9" s="21">
        <v>125</v>
      </c>
      <c r="E9" s="22"/>
      <c r="F9" s="21"/>
      <c r="G9" s="21"/>
      <c r="H9" s="21"/>
      <c r="I9" s="21"/>
      <c r="J9" s="21"/>
      <c r="K9" s="21"/>
      <c r="L9" s="21">
        <v>121</v>
      </c>
      <c r="M9" s="21">
        <v>120</v>
      </c>
      <c r="N9" s="22"/>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t="s">
        <v>22</v>
      </c>
      <c r="N17" s="14"/>
      <c r="O17" s="28"/>
      <c r="P17" s="14"/>
      <c r="Q17" s="14"/>
      <c r="R17" s="14" t="s">
        <v>22</v>
      </c>
      <c r="S17" s="14">
        <v>1000</v>
      </c>
      <c r="T17" s="28"/>
      <c r="U17" s="14"/>
      <c r="V17" s="16"/>
    </row>
    <row r="18" spans="2:22" s="9" customFormat="1" ht="12.75">
      <c r="B18" s="13"/>
      <c r="C18" s="14"/>
      <c r="D18" s="14"/>
      <c r="E18" s="29">
        <v>1000</v>
      </c>
      <c r="F18" s="14" t="s">
        <v>34</v>
      </c>
      <c r="G18" s="14"/>
      <c r="H18" s="14"/>
      <c r="I18" s="14"/>
      <c r="J18" s="29"/>
      <c r="K18" s="14"/>
      <c r="L18" s="14"/>
      <c r="M18" s="14"/>
      <c r="N18" s="14"/>
      <c r="O18" s="29">
        <v>1</v>
      </c>
      <c r="P18" s="14" t="s">
        <v>34</v>
      </c>
      <c r="Q18" s="14"/>
      <c r="R18" s="14"/>
      <c r="S18" s="14"/>
      <c r="T18" s="29">
        <f>1000+1</f>
        <v>1001</v>
      </c>
      <c r="U18" s="14" t="s">
        <v>34</v>
      </c>
      <c r="V18" s="16"/>
    </row>
    <row r="19" spans="2:22" s="9" customFormat="1" ht="12.75">
      <c r="B19" s="17" t="s">
        <v>23</v>
      </c>
      <c r="C19" s="14" t="s">
        <v>24</v>
      </c>
      <c r="D19" s="14">
        <v>0</v>
      </c>
      <c r="E19" s="29"/>
      <c r="F19" s="14"/>
      <c r="G19" s="14"/>
      <c r="H19" s="14"/>
      <c r="I19" s="14"/>
      <c r="J19" s="29"/>
      <c r="K19" s="14"/>
      <c r="L19" s="14"/>
      <c r="M19" s="14"/>
      <c r="N19" s="14"/>
      <c r="O19" s="29"/>
      <c r="P19" s="14"/>
      <c r="Q19" s="14"/>
      <c r="R19" s="14" t="s">
        <v>24</v>
      </c>
      <c r="S19" s="14">
        <v>0</v>
      </c>
      <c r="T19" s="29"/>
      <c r="U19" s="14"/>
      <c r="V19" s="16"/>
    </row>
    <row r="20" spans="2:22" s="9" customFormat="1" ht="25.5">
      <c r="B20" s="17"/>
      <c r="C20" s="14" t="s">
        <v>82</v>
      </c>
      <c r="D20" s="14">
        <v>0</v>
      </c>
      <c r="E20" s="29"/>
      <c r="F20" s="14"/>
      <c r="G20" s="14"/>
      <c r="H20" s="14"/>
      <c r="I20" s="14"/>
      <c r="J20" s="29"/>
      <c r="K20" s="14"/>
      <c r="L20" s="14"/>
      <c r="M20" s="14" t="s">
        <v>82</v>
      </c>
      <c r="N20" s="14">
        <f>-1*(120-121)</f>
        <v>1</v>
      </c>
      <c r="O20" s="29"/>
      <c r="P20" s="14"/>
      <c r="Q20" s="14"/>
      <c r="R20" s="14" t="s">
        <v>82</v>
      </c>
      <c r="S20" s="14">
        <v>1</v>
      </c>
      <c r="T20" s="29"/>
      <c r="U20" s="14"/>
      <c r="V20" s="16"/>
    </row>
    <row r="21" spans="2:22" s="9" customFormat="1" ht="12.75">
      <c r="B21" s="17"/>
      <c r="C21" s="14"/>
      <c r="D21" s="14"/>
      <c r="E21" s="29"/>
      <c r="F21" s="14"/>
      <c r="G21" s="14"/>
      <c r="H21" s="14"/>
      <c r="I21" s="14"/>
      <c r="J21" s="29"/>
      <c r="K21" s="14"/>
      <c r="L21" s="14"/>
      <c r="M21" s="14"/>
      <c r="N21" s="14"/>
      <c r="O21" s="29"/>
      <c r="P21" s="14"/>
      <c r="Q21" s="14"/>
      <c r="R21" s="14"/>
      <c r="S21" s="14"/>
      <c r="T21" s="29"/>
      <c r="U21" s="14"/>
      <c r="V21" s="16"/>
    </row>
    <row r="22" spans="2:22" s="9" customFormat="1" ht="13.5" thickBot="1">
      <c r="B22" s="13"/>
      <c r="C22" s="31"/>
      <c r="D22" s="31">
        <f>SUM(D17:D21)</f>
        <v>1000</v>
      </c>
      <c r="E22" s="32">
        <f>SUM(E17:E21)</f>
        <v>1000</v>
      </c>
      <c r="F22" s="31"/>
      <c r="G22" s="14"/>
      <c r="H22" s="31"/>
      <c r="I22" s="31">
        <f>SUM(I17:I21)</f>
        <v>0</v>
      </c>
      <c r="J22" s="32">
        <f>SUM(J17:J21)</f>
        <v>0</v>
      </c>
      <c r="K22" s="31"/>
      <c r="L22" s="14"/>
      <c r="M22" s="31"/>
      <c r="N22" s="31">
        <f>SUM(N17:N21)</f>
        <v>1</v>
      </c>
      <c r="O22" s="32">
        <f>SUM(O17:O21)</f>
        <v>1</v>
      </c>
      <c r="P22" s="31"/>
      <c r="Q22" s="14"/>
      <c r="R22" s="31"/>
      <c r="S22" s="31">
        <f>SUM(S17:S21)</f>
        <v>1001</v>
      </c>
      <c r="T22" s="32">
        <f>SUM(T17:T21)</f>
        <v>1001</v>
      </c>
      <c r="U22" s="31"/>
      <c r="V22" s="16"/>
    </row>
    <row r="23" spans="2:22" s="9" customFormat="1" ht="13.5" thickTop="1">
      <c r="B23" s="13"/>
      <c r="C23" s="14"/>
      <c r="D23" s="14"/>
      <c r="E23" s="14"/>
      <c r="F23" s="14"/>
      <c r="G23" s="14"/>
      <c r="H23" s="14"/>
      <c r="I23" s="14"/>
      <c r="J23" s="14"/>
      <c r="K23" s="14"/>
      <c r="L23" s="14"/>
      <c r="M23" s="14"/>
      <c r="N23" s="14"/>
      <c r="O23" s="14"/>
      <c r="P23" s="14"/>
      <c r="Q23" s="14"/>
      <c r="R23" s="14"/>
      <c r="S23" s="14"/>
      <c r="T23" s="14"/>
      <c r="U23" s="14"/>
      <c r="V23" s="16"/>
    </row>
    <row r="24" spans="2:22" s="9" customFormat="1" ht="12.75">
      <c r="B24" s="38" t="s">
        <v>62</v>
      </c>
      <c r="C24" s="40"/>
      <c r="D24" s="40"/>
      <c r="E24" s="14"/>
      <c r="F24" s="14"/>
      <c r="G24" s="14"/>
      <c r="H24" s="34" t="s">
        <v>24</v>
      </c>
      <c r="I24" s="34">
        <f>-1*121</f>
        <v>-121</v>
      </c>
      <c r="J24" s="35"/>
      <c r="K24" s="34"/>
      <c r="L24" s="14"/>
      <c r="M24" s="14"/>
      <c r="N24" s="14"/>
      <c r="O24" s="14"/>
      <c r="P24" s="14"/>
      <c r="Q24" s="14"/>
      <c r="R24" s="14"/>
      <c r="S24" s="14"/>
      <c r="T24" s="14"/>
      <c r="U24" s="14"/>
      <c r="V24" s="16"/>
    </row>
    <row r="25" spans="2:22" s="9" customFormat="1" ht="13.5" thickBot="1">
      <c r="B25" s="24"/>
      <c r="C25" s="18"/>
      <c r="D25" s="18"/>
      <c r="E25" s="18"/>
      <c r="F25" s="18"/>
      <c r="G25" s="18"/>
      <c r="H25" s="18"/>
      <c r="I25" s="18"/>
      <c r="J25" s="18"/>
      <c r="K25" s="18"/>
      <c r="L25" s="18"/>
      <c r="M25" s="18"/>
      <c r="N25" s="18"/>
      <c r="O25" s="18"/>
      <c r="P25" s="18"/>
      <c r="Q25" s="18"/>
      <c r="R25" s="18"/>
      <c r="S25" s="18"/>
      <c r="T25" s="18"/>
      <c r="U25" s="18"/>
      <c r="V25" s="25"/>
    </row>
    <row r="26" spans="2:22" s="9" customFormat="1" ht="12.75">
      <c r="B26" s="17"/>
      <c r="C26" s="14"/>
      <c r="D26" s="14"/>
      <c r="E26" s="14"/>
      <c r="F26" s="14"/>
      <c r="G26" s="14"/>
      <c r="H26" s="14"/>
      <c r="I26" s="14"/>
      <c r="J26" s="14"/>
      <c r="K26" s="14"/>
      <c r="L26" s="14"/>
      <c r="M26" s="14"/>
      <c r="N26" s="14"/>
      <c r="O26" s="14"/>
      <c r="P26" s="14"/>
      <c r="Q26" s="14"/>
      <c r="R26" s="14"/>
      <c r="S26" s="14"/>
      <c r="T26" s="14"/>
      <c r="U26" s="14"/>
      <c r="V26" s="16"/>
    </row>
    <row r="27" spans="2:22" s="9" customFormat="1" ht="12.75">
      <c r="B27" s="13" t="s">
        <v>25</v>
      </c>
      <c r="C27" s="14"/>
      <c r="D27" s="14"/>
      <c r="E27" s="14"/>
      <c r="F27" s="14"/>
      <c r="G27" s="14"/>
      <c r="H27" s="14"/>
      <c r="I27" s="14"/>
      <c r="J27" s="14"/>
      <c r="K27" s="14"/>
      <c r="L27" s="14"/>
      <c r="M27" s="14"/>
      <c r="N27" s="14"/>
      <c r="O27" s="14"/>
      <c r="P27" s="14"/>
      <c r="Q27" s="14"/>
      <c r="R27" s="14"/>
      <c r="S27" s="14"/>
      <c r="T27" s="14"/>
      <c r="U27" s="14"/>
      <c r="V27" s="16"/>
    </row>
    <row r="28" spans="2:22" s="9" customFormat="1" ht="13.5" thickBot="1">
      <c r="B28" s="13"/>
      <c r="C28" s="18"/>
      <c r="D28" s="18" t="s">
        <v>17</v>
      </c>
      <c r="E28" s="27" t="s">
        <v>18</v>
      </c>
      <c r="F28" s="18" t="s">
        <v>19</v>
      </c>
      <c r="G28" s="14"/>
      <c r="H28" s="18"/>
      <c r="I28" s="18" t="s">
        <v>17</v>
      </c>
      <c r="J28" s="27" t="s">
        <v>20</v>
      </c>
      <c r="K28" s="18" t="s">
        <v>19</v>
      </c>
      <c r="L28" s="14"/>
      <c r="M28" s="18"/>
      <c r="N28" s="18" t="s">
        <v>17</v>
      </c>
      <c r="O28" s="27" t="s">
        <v>37</v>
      </c>
      <c r="P28" s="18" t="s">
        <v>19</v>
      </c>
      <c r="Q28" s="14"/>
      <c r="R28" s="18"/>
      <c r="S28" s="18" t="s">
        <v>17</v>
      </c>
      <c r="T28" s="27" t="s">
        <v>21</v>
      </c>
      <c r="U28" s="18" t="s">
        <v>19</v>
      </c>
      <c r="V28" s="16"/>
    </row>
    <row r="29" spans="2:22" s="9" customFormat="1" ht="12.75">
      <c r="B29" s="13"/>
      <c r="C29" s="14" t="s">
        <v>22</v>
      </c>
      <c r="D29" s="14">
        <v>1000</v>
      </c>
      <c r="E29" s="28"/>
      <c r="F29" s="14"/>
      <c r="G29" s="14"/>
      <c r="H29" s="14" t="s">
        <v>22</v>
      </c>
      <c r="I29" s="14">
        <v>121</v>
      </c>
      <c r="J29" s="28"/>
      <c r="K29" s="14"/>
      <c r="L29" s="14"/>
      <c r="M29" s="14"/>
      <c r="N29" s="14"/>
      <c r="O29" s="28"/>
      <c r="P29" s="14"/>
      <c r="Q29" s="14"/>
      <c r="R29" s="14" t="s">
        <v>22</v>
      </c>
      <c r="S29" s="14">
        <f>1000+121</f>
        <v>1121</v>
      </c>
      <c r="T29" s="28"/>
      <c r="U29" s="14"/>
      <c r="V29" s="16"/>
    </row>
    <row r="30" spans="2:22" s="9" customFormat="1" ht="12.75">
      <c r="B30" s="13"/>
      <c r="C30" s="14"/>
      <c r="D30" s="14"/>
      <c r="E30" s="29">
        <v>1001</v>
      </c>
      <c r="F30" s="14" t="s">
        <v>34</v>
      </c>
      <c r="G30" s="14"/>
      <c r="H30" s="14"/>
      <c r="I30" s="14"/>
      <c r="J30" s="29"/>
      <c r="K30" s="14"/>
      <c r="L30" s="14"/>
      <c r="M30" s="14"/>
      <c r="N30" s="14"/>
      <c r="O30" s="29">
        <v>-5</v>
      </c>
      <c r="P30" s="14" t="s">
        <v>34</v>
      </c>
      <c r="Q30" s="14"/>
      <c r="R30" s="14"/>
      <c r="S30" s="14"/>
      <c r="T30" s="29">
        <f>1001-5</f>
        <v>996</v>
      </c>
      <c r="U30" s="14" t="s">
        <v>34</v>
      </c>
      <c r="V30" s="16"/>
    </row>
    <row r="31" spans="2:22" s="9" customFormat="1" ht="12.75">
      <c r="B31" s="17" t="s">
        <v>23</v>
      </c>
      <c r="C31" s="14" t="s">
        <v>24</v>
      </c>
      <c r="D31" s="14">
        <v>0</v>
      </c>
      <c r="E31" s="29"/>
      <c r="F31" s="14"/>
      <c r="G31" s="14"/>
      <c r="H31" s="14" t="s">
        <v>24</v>
      </c>
      <c r="I31" s="14">
        <f>-1*121</f>
        <v>-121</v>
      </c>
      <c r="J31" s="29"/>
      <c r="K31" s="14"/>
      <c r="L31" s="15"/>
      <c r="M31" s="14" t="s">
        <v>24</v>
      </c>
      <c r="N31" s="14">
        <f>-1*(125-121)</f>
        <v>-4</v>
      </c>
      <c r="O31" s="29"/>
      <c r="P31" s="14"/>
      <c r="Q31" s="14"/>
      <c r="R31" s="14" t="s">
        <v>24</v>
      </c>
      <c r="S31" s="14">
        <f>-1*125</f>
        <v>-125</v>
      </c>
      <c r="T31" s="29"/>
      <c r="U31" s="14"/>
      <c r="V31" s="16"/>
    </row>
    <row r="32" spans="2:22" s="9" customFormat="1" ht="25.5">
      <c r="B32" s="17"/>
      <c r="C32" s="14" t="s">
        <v>82</v>
      </c>
      <c r="D32" s="14">
        <v>1</v>
      </c>
      <c r="E32" s="29"/>
      <c r="F32" s="14"/>
      <c r="G32" s="14"/>
      <c r="H32" s="14"/>
      <c r="I32" s="14"/>
      <c r="J32" s="29"/>
      <c r="K32" s="14"/>
      <c r="L32" s="14"/>
      <c r="M32" s="14" t="s">
        <v>82</v>
      </c>
      <c r="N32" s="14">
        <v>-1</v>
      </c>
      <c r="O32" s="29"/>
      <c r="P32" s="14"/>
      <c r="Q32" s="14"/>
      <c r="R32" s="14" t="s">
        <v>82</v>
      </c>
      <c r="S32" s="14">
        <v>0</v>
      </c>
      <c r="T32" s="29"/>
      <c r="U32" s="14"/>
      <c r="V32" s="16"/>
    </row>
    <row r="33" spans="2:22" s="9" customFormat="1" ht="12.75">
      <c r="B33" s="17"/>
      <c r="C33" s="14"/>
      <c r="D33" s="14"/>
      <c r="E33" s="29"/>
      <c r="F33" s="14"/>
      <c r="G33" s="14"/>
      <c r="H33" s="14"/>
      <c r="I33" s="14"/>
      <c r="J33" s="29"/>
      <c r="K33" s="14"/>
      <c r="L33" s="14"/>
      <c r="M33" s="14"/>
      <c r="N33" s="14"/>
      <c r="O33" s="29"/>
      <c r="P33" s="14"/>
      <c r="Q33" s="14"/>
      <c r="R33" s="14"/>
      <c r="S33" s="14"/>
      <c r="T33" s="29"/>
      <c r="U33" s="14"/>
      <c r="V33" s="16"/>
    </row>
    <row r="34" spans="2:22" s="9" customFormat="1" ht="13.5" thickBot="1">
      <c r="B34" s="13"/>
      <c r="C34" s="31"/>
      <c r="D34" s="31">
        <f>SUM(D29:D33)</f>
        <v>1001</v>
      </c>
      <c r="E34" s="32">
        <f>SUM(E29:E33)</f>
        <v>1001</v>
      </c>
      <c r="F34" s="31"/>
      <c r="G34" s="14"/>
      <c r="H34" s="31"/>
      <c r="I34" s="31">
        <f>SUM(I29:I33)</f>
        <v>0</v>
      </c>
      <c r="J34" s="32">
        <f>SUM(J29:J33)</f>
        <v>0</v>
      </c>
      <c r="K34" s="31"/>
      <c r="L34" s="14"/>
      <c r="M34" s="31"/>
      <c r="N34" s="31">
        <f>SUM(N29:N33)</f>
        <v>-5</v>
      </c>
      <c r="O34" s="32">
        <f>SUM(O29:O33)</f>
        <v>-5</v>
      </c>
      <c r="P34" s="31"/>
      <c r="Q34" s="14"/>
      <c r="R34" s="31"/>
      <c r="S34" s="31">
        <f>SUM(S29:S33)</f>
        <v>996</v>
      </c>
      <c r="T34" s="32">
        <f>SUM(T29:T33)</f>
        <v>996</v>
      </c>
      <c r="U34" s="31"/>
      <c r="V34" s="16"/>
    </row>
    <row r="35" spans="2:22" s="9" customFormat="1" ht="14.25" thickBot="1" thickTop="1">
      <c r="B35" s="36"/>
      <c r="C35" s="18"/>
      <c r="D35" s="18"/>
      <c r="E35" s="18"/>
      <c r="F35" s="18"/>
      <c r="G35" s="18"/>
      <c r="H35" s="18"/>
      <c r="I35" s="18"/>
      <c r="J35" s="18"/>
      <c r="K35" s="18"/>
      <c r="L35" s="18"/>
      <c r="M35" s="18"/>
      <c r="N35" s="18"/>
      <c r="O35" s="18"/>
      <c r="P35" s="18"/>
      <c r="Q35" s="18"/>
      <c r="R35" s="18"/>
      <c r="S35" s="18"/>
      <c r="T35" s="18"/>
      <c r="U35" s="18"/>
      <c r="V35" s="25"/>
    </row>
    <row r="36" spans="2:22" s="9" customFormat="1" ht="12.75">
      <c r="B36" s="15"/>
      <c r="C36" s="14"/>
      <c r="D36" s="14"/>
      <c r="E36" s="14"/>
      <c r="F36" s="14"/>
      <c r="G36" s="14"/>
      <c r="H36" s="14"/>
      <c r="I36" s="14"/>
      <c r="J36" s="14"/>
      <c r="K36" s="14"/>
      <c r="L36" s="14"/>
      <c r="M36" s="14"/>
      <c r="N36" s="14"/>
      <c r="O36" s="14"/>
      <c r="P36" s="14"/>
      <c r="Q36" s="14"/>
      <c r="R36" s="14"/>
      <c r="S36" s="14"/>
      <c r="T36" s="14"/>
      <c r="U36" s="14"/>
      <c r="V36" s="14"/>
    </row>
    <row r="37" spans="2:22" s="9" customFormat="1" ht="12.75">
      <c r="B37" s="15"/>
      <c r="C37" s="14"/>
      <c r="D37" s="14"/>
      <c r="E37" s="14"/>
      <c r="F37" s="14"/>
      <c r="G37" s="14"/>
      <c r="H37" s="14"/>
      <c r="I37" s="14"/>
      <c r="J37" s="14"/>
      <c r="K37" s="14"/>
      <c r="L37" s="14"/>
      <c r="M37" s="14"/>
      <c r="N37" s="14"/>
      <c r="O37" s="14"/>
      <c r="P37" s="14"/>
      <c r="Q37" s="14"/>
      <c r="R37" s="14"/>
      <c r="S37" s="14"/>
      <c r="T37" s="14"/>
      <c r="U37" s="14"/>
      <c r="V37" s="14"/>
    </row>
    <row r="38" s="9" customFormat="1" ht="13.5" thickBot="1">
      <c r="B38" s="45" t="s">
        <v>63</v>
      </c>
    </row>
    <row r="39" spans="2:22" s="9" customFormat="1" ht="12.75">
      <c r="B39" s="46"/>
      <c r="C39" s="11"/>
      <c r="D39" s="11"/>
      <c r="E39" s="11"/>
      <c r="F39" s="11"/>
      <c r="G39" s="11"/>
      <c r="H39" s="11"/>
      <c r="I39" s="11"/>
      <c r="J39" s="11"/>
      <c r="K39" s="11"/>
      <c r="L39" s="11"/>
      <c r="M39" s="11"/>
      <c r="N39" s="11"/>
      <c r="O39" s="11"/>
      <c r="P39" s="11"/>
      <c r="Q39" s="11"/>
      <c r="R39" s="11"/>
      <c r="S39" s="11"/>
      <c r="T39" s="11"/>
      <c r="U39" s="11"/>
      <c r="V39" s="12"/>
    </row>
    <row r="40" spans="2:22" s="9" customFormat="1" ht="12.75">
      <c r="B40" s="13" t="s">
        <v>16</v>
      </c>
      <c r="C40" s="14"/>
      <c r="D40" s="14"/>
      <c r="E40" s="14"/>
      <c r="F40" s="14"/>
      <c r="G40" s="14"/>
      <c r="H40" s="14"/>
      <c r="I40" s="14"/>
      <c r="J40" s="14"/>
      <c r="K40" s="14"/>
      <c r="L40" s="14"/>
      <c r="M40" s="14"/>
      <c r="N40" s="14"/>
      <c r="O40" s="14"/>
      <c r="P40" s="14"/>
      <c r="Q40" s="14"/>
      <c r="R40" s="14"/>
      <c r="S40" s="14"/>
      <c r="T40" s="14"/>
      <c r="U40" s="14"/>
      <c r="V40" s="16"/>
    </row>
    <row r="41" spans="2:22" s="9" customFormat="1" ht="13.5" thickBot="1">
      <c r="B41" s="13"/>
      <c r="C41" s="18"/>
      <c r="D41" s="18" t="s">
        <v>17</v>
      </c>
      <c r="E41" s="27" t="s">
        <v>18</v>
      </c>
      <c r="F41" s="18" t="s">
        <v>19</v>
      </c>
      <c r="G41" s="14"/>
      <c r="H41" s="18"/>
      <c r="I41" s="18" t="s">
        <v>17</v>
      </c>
      <c r="J41" s="27" t="s">
        <v>20</v>
      </c>
      <c r="K41" s="18" t="s">
        <v>19</v>
      </c>
      <c r="L41" s="14"/>
      <c r="M41" s="18"/>
      <c r="N41" s="18" t="s">
        <v>17</v>
      </c>
      <c r="O41" s="27" t="s">
        <v>37</v>
      </c>
      <c r="P41" s="18" t="s">
        <v>19</v>
      </c>
      <c r="Q41" s="14"/>
      <c r="R41" s="18"/>
      <c r="S41" s="18" t="s">
        <v>17</v>
      </c>
      <c r="T41" s="27" t="s">
        <v>21</v>
      </c>
      <c r="U41" s="18" t="s">
        <v>19</v>
      </c>
      <c r="V41" s="16"/>
    </row>
    <row r="42" spans="2:22" s="9" customFormat="1" ht="12.75">
      <c r="B42" s="13"/>
      <c r="C42" s="14" t="s">
        <v>22</v>
      </c>
      <c r="D42" s="14">
        <v>1000</v>
      </c>
      <c r="E42" s="28"/>
      <c r="F42" s="14"/>
      <c r="G42" s="14"/>
      <c r="H42" s="14"/>
      <c r="I42" s="14"/>
      <c r="J42" s="28"/>
      <c r="K42" s="14"/>
      <c r="L42" s="14"/>
      <c r="M42" s="14"/>
      <c r="N42" s="14"/>
      <c r="O42" s="28"/>
      <c r="P42" s="14"/>
      <c r="Q42" s="14"/>
      <c r="R42" s="14" t="s">
        <v>22</v>
      </c>
      <c r="S42" s="14">
        <v>1000</v>
      </c>
      <c r="T42" s="28"/>
      <c r="U42" s="14"/>
      <c r="V42" s="16"/>
    </row>
    <row r="43" spans="2:22" s="9" customFormat="1" ht="12.75">
      <c r="B43" s="13"/>
      <c r="C43" s="14"/>
      <c r="D43" s="14"/>
      <c r="E43" s="29">
        <v>1000</v>
      </c>
      <c r="F43" s="14" t="s">
        <v>34</v>
      </c>
      <c r="G43" s="14"/>
      <c r="H43" s="14"/>
      <c r="I43" s="14"/>
      <c r="J43" s="29"/>
      <c r="K43" s="14"/>
      <c r="L43" s="14"/>
      <c r="M43" s="14"/>
      <c r="N43" s="14"/>
      <c r="O43" s="29">
        <v>1</v>
      </c>
      <c r="P43" s="14" t="s">
        <v>34</v>
      </c>
      <c r="Q43" s="14"/>
      <c r="R43" s="14"/>
      <c r="S43" s="14"/>
      <c r="T43" s="29">
        <f>1000+1</f>
        <v>1001</v>
      </c>
      <c r="U43" s="14" t="s">
        <v>34</v>
      </c>
      <c r="V43" s="16"/>
    </row>
    <row r="44" spans="2:22" s="9" customFormat="1" ht="12.75">
      <c r="B44" s="47" t="s">
        <v>64</v>
      </c>
      <c r="C44" s="14" t="s">
        <v>24</v>
      </c>
      <c r="D44" s="14">
        <v>0</v>
      </c>
      <c r="E44" s="29"/>
      <c r="F44" s="14"/>
      <c r="G44" s="14"/>
      <c r="H44" s="14" t="s">
        <v>24</v>
      </c>
      <c r="I44" s="14">
        <f>-1*121</f>
        <v>-121</v>
      </c>
      <c r="J44" s="29"/>
      <c r="K44" s="14"/>
      <c r="L44" s="14"/>
      <c r="M44" s="14" t="s">
        <v>24</v>
      </c>
      <c r="N44" s="14">
        <f>-1*(120-121)</f>
        <v>1</v>
      </c>
      <c r="O44" s="29"/>
      <c r="P44" s="14"/>
      <c r="Q44" s="14"/>
      <c r="R44" s="14" t="s">
        <v>24</v>
      </c>
      <c r="S44" s="14">
        <f>-1*120</f>
        <v>-120</v>
      </c>
      <c r="T44" s="29"/>
      <c r="U44" s="14"/>
      <c r="V44" s="16"/>
    </row>
    <row r="45" spans="2:22" s="9" customFormat="1" ht="12.75">
      <c r="B45" s="17"/>
      <c r="C45" s="14"/>
      <c r="D45" s="14"/>
      <c r="E45" s="29"/>
      <c r="F45" s="14"/>
      <c r="G45" s="14"/>
      <c r="H45" s="14"/>
      <c r="I45" s="14"/>
      <c r="J45" s="29"/>
      <c r="K45" s="14"/>
      <c r="L45" s="14"/>
      <c r="M45" s="14"/>
      <c r="N45" s="14"/>
      <c r="O45" s="29"/>
      <c r="P45" s="14"/>
      <c r="Q45" s="14"/>
      <c r="R45" s="14"/>
      <c r="S45" s="14"/>
      <c r="T45" s="29"/>
      <c r="U45" s="14"/>
      <c r="V45" s="16"/>
    </row>
    <row r="46" spans="2:22" s="9" customFormat="1" ht="25.5">
      <c r="B46" s="17"/>
      <c r="C46" s="14" t="s">
        <v>36</v>
      </c>
      <c r="D46" s="14">
        <v>0</v>
      </c>
      <c r="E46" s="29"/>
      <c r="F46" s="14"/>
      <c r="G46" s="14"/>
      <c r="H46" s="14" t="s">
        <v>36</v>
      </c>
      <c r="I46" s="14">
        <v>121</v>
      </c>
      <c r="J46" s="29"/>
      <c r="K46" s="14"/>
      <c r="L46" s="14"/>
      <c r="M46" s="14"/>
      <c r="N46" s="14"/>
      <c r="O46" s="29"/>
      <c r="P46" s="14"/>
      <c r="Q46" s="14"/>
      <c r="R46" s="14" t="s">
        <v>36</v>
      </c>
      <c r="S46" s="14">
        <v>121</v>
      </c>
      <c r="T46" s="29"/>
      <c r="U46" s="14"/>
      <c r="V46" s="16"/>
    </row>
    <row r="47" spans="2:22" s="9" customFormat="1" ht="13.5" thickBot="1">
      <c r="B47" s="13"/>
      <c r="C47" s="31"/>
      <c r="D47" s="31">
        <f>SUM(D41:D46)</f>
        <v>1000</v>
      </c>
      <c r="E47" s="32">
        <f>SUM(E41:E46)</f>
        <v>1000</v>
      </c>
      <c r="F47" s="31"/>
      <c r="G47" s="14"/>
      <c r="H47" s="31"/>
      <c r="I47" s="31">
        <f>SUM(I41:I46)</f>
        <v>0</v>
      </c>
      <c r="J47" s="32">
        <f>SUM(J41:J46)</f>
        <v>0</v>
      </c>
      <c r="K47" s="31"/>
      <c r="L47" s="14"/>
      <c r="M47" s="31"/>
      <c r="N47" s="31">
        <f>SUM(N41:N46)</f>
        <v>1</v>
      </c>
      <c r="O47" s="32">
        <f>SUM(O41:O46)</f>
        <v>1</v>
      </c>
      <c r="P47" s="31"/>
      <c r="Q47" s="14"/>
      <c r="R47" s="31"/>
      <c r="S47" s="31">
        <f>SUM(S41:S46)</f>
        <v>1001</v>
      </c>
      <c r="T47" s="32">
        <f>SUM(T41:T46)</f>
        <v>1001</v>
      </c>
      <c r="U47" s="31"/>
      <c r="V47" s="16"/>
    </row>
    <row r="48" spans="2:22" s="9" customFormat="1" ht="14.25" thickBot="1" thickTop="1">
      <c r="B48" s="36"/>
      <c r="C48" s="18"/>
      <c r="D48" s="18"/>
      <c r="E48" s="18"/>
      <c r="F48" s="18"/>
      <c r="G48" s="18"/>
      <c r="H48" s="18"/>
      <c r="I48" s="18"/>
      <c r="J48" s="18"/>
      <c r="K48" s="18"/>
      <c r="L48" s="18"/>
      <c r="M48" s="18"/>
      <c r="N48" s="18"/>
      <c r="O48" s="18"/>
      <c r="P48" s="18"/>
      <c r="Q48" s="18"/>
      <c r="R48" s="18"/>
      <c r="S48" s="18"/>
      <c r="T48" s="18"/>
      <c r="U48" s="18"/>
      <c r="V48" s="25"/>
    </row>
    <row r="49" spans="2:22" s="9" customFormat="1" ht="12.75">
      <c r="B49" s="13"/>
      <c r="C49" s="14"/>
      <c r="D49" s="14"/>
      <c r="E49" s="14"/>
      <c r="F49" s="14"/>
      <c r="G49" s="14"/>
      <c r="H49" s="14"/>
      <c r="I49" s="14"/>
      <c r="J49" s="14"/>
      <c r="K49" s="14"/>
      <c r="L49" s="14"/>
      <c r="M49" s="14"/>
      <c r="N49" s="14"/>
      <c r="O49" s="14"/>
      <c r="P49" s="14"/>
      <c r="Q49" s="14"/>
      <c r="R49" s="14"/>
      <c r="S49" s="14"/>
      <c r="T49" s="14"/>
      <c r="U49" s="14"/>
      <c r="V49" s="16"/>
    </row>
    <row r="50" spans="2:22" s="9" customFormat="1" ht="12.75">
      <c r="B50" s="13" t="s">
        <v>25</v>
      </c>
      <c r="C50" s="14"/>
      <c r="D50" s="14"/>
      <c r="E50" s="14"/>
      <c r="F50" s="14"/>
      <c r="G50" s="14"/>
      <c r="H50" s="14"/>
      <c r="I50" s="14"/>
      <c r="J50" s="14"/>
      <c r="K50" s="14"/>
      <c r="L50" s="14"/>
      <c r="M50" s="14"/>
      <c r="N50" s="14"/>
      <c r="O50" s="14"/>
      <c r="P50" s="14"/>
      <c r="Q50" s="14"/>
      <c r="R50" s="14"/>
      <c r="S50" s="14"/>
      <c r="T50" s="14"/>
      <c r="U50" s="14"/>
      <c r="V50" s="16"/>
    </row>
    <row r="51" spans="2:22" s="9" customFormat="1" ht="13.5" thickBot="1">
      <c r="B51" s="13"/>
      <c r="C51" s="18"/>
      <c r="D51" s="18" t="s">
        <v>17</v>
      </c>
      <c r="E51" s="27" t="s">
        <v>18</v>
      </c>
      <c r="F51" s="18" t="s">
        <v>19</v>
      </c>
      <c r="G51" s="14"/>
      <c r="H51" s="18"/>
      <c r="I51" s="18" t="s">
        <v>17</v>
      </c>
      <c r="J51" s="27" t="s">
        <v>20</v>
      </c>
      <c r="K51" s="18" t="s">
        <v>19</v>
      </c>
      <c r="L51" s="14"/>
      <c r="M51" s="18"/>
      <c r="N51" s="18" t="s">
        <v>17</v>
      </c>
      <c r="O51" s="27" t="s">
        <v>37</v>
      </c>
      <c r="P51" s="18" t="s">
        <v>19</v>
      </c>
      <c r="Q51" s="14"/>
      <c r="R51" s="18"/>
      <c r="S51" s="18" t="s">
        <v>17</v>
      </c>
      <c r="T51" s="27" t="s">
        <v>21</v>
      </c>
      <c r="U51" s="18" t="s">
        <v>19</v>
      </c>
      <c r="V51" s="16"/>
    </row>
    <row r="52" spans="2:22" s="9" customFormat="1" ht="12.75">
      <c r="B52" s="13"/>
      <c r="C52" s="14" t="s">
        <v>22</v>
      </c>
      <c r="D52" s="14">
        <v>1000</v>
      </c>
      <c r="E52" s="28"/>
      <c r="F52" s="14"/>
      <c r="G52" s="14"/>
      <c r="H52" s="14" t="s">
        <v>22</v>
      </c>
      <c r="I52" s="14">
        <v>121</v>
      </c>
      <c r="J52" s="28"/>
      <c r="K52" s="14"/>
      <c r="L52" s="14"/>
      <c r="M52" s="14"/>
      <c r="N52" s="14"/>
      <c r="O52" s="28"/>
      <c r="P52" s="14"/>
      <c r="Q52" s="14"/>
      <c r="R52" s="14" t="s">
        <v>22</v>
      </c>
      <c r="S52" s="14">
        <f>1000+121</f>
        <v>1121</v>
      </c>
      <c r="T52" s="28"/>
      <c r="U52" s="14"/>
      <c r="V52" s="16"/>
    </row>
    <row r="53" spans="2:22" s="9" customFormat="1" ht="12.75">
      <c r="B53" s="13"/>
      <c r="C53" s="14"/>
      <c r="D53" s="14"/>
      <c r="E53" s="29">
        <v>1001</v>
      </c>
      <c r="F53" s="14" t="s">
        <v>34</v>
      </c>
      <c r="G53" s="14"/>
      <c r="H53" s="14"/>
      <c r="I53" s="14"/>
      <c r="J53" s="29"/>
      <c r="K53" s="14"/>
      <c r="L53" s="14"/>
      <c r="M53" s="14"/>
      <c r="N53" s="14"/>
      <c r="O53" s="29">
        <v>-5</v>
      </c>
      <c r="P53" s="14" t="s">
        <v>34</v>
      </c>
      <c r="Q53" s="14"/>
      <c r="R53" s="14"/>
      <c r="S53" s="14"/>
      <c r="T53" s="29">
        <f>1001-5</f>
        <v>996</v>
      </c>
      <c r="U53" s="14" t="s">
        <v>34</v>
      </c>
      <c r="V53" s="16"/>
    </row>
    <row r="54" spans="2:22" s="9" customFormat="1" ht="12.75">
      <c r="B54" s="47" t="s">
        <v>64</v>
      </c>
      <c r="C54" s="14" t="s">
        <v>24</v>
      </c>
      <c r="D54" s="14">
        <f>-1*120</f>
        <v>-120</v>
      </c>
      <c r="E54" s="29"/>
      <c r="F54" s="14"/>
      <c r="G54" s="14"/>
      <c r="H54" s="14"/>
      <c r="I54" s="14"/>
      <c r="J54" s="29"/>
      <c r="K54" s="14"/>
      <c r="L54" s="14"/>
      <c r="M54" s="14" t="s">
        <v>24</v>
      </c>
      <c r="N54" s="14">
        <f>-1*(125-120)</f>
        <v>-5</v>
      </c>
      <c r="O54" s="29"/>
      <c r="P54" s="14"/>
      <c r="Q54" s="14"/>
      <c r="R54" s="14" t="s">
        <v>24</v>
      </c>
      <c r="S54" s="14">
        <f>-1*125</f>
        <v>-125</v>
      </c>
      <c r="T54" s="29"/>
      <c r="U54" s="14"/>
      <c r="V54" s="16"/>
    </row>
    <row r="55" spans="2:22" s="9" customFormat="1" ht="12.75">
      <c r="B55" s="17"/>
      <c r="C55" s="14"/>
      <c r="D55" s="14"/>
      <c r="E55" s="29"/>
      <c r="F55" s="14"/>
      <c r="G55" s="14"/>
      <c r="H55" s="14"/>
      <c r="I55" s="14"/>
      <c r="J55" s="29"/>
      <c r="K55" s="14"/>
      <c r="L55" s="14"/>
      <c r="M55" s="14"/>
      <c r="N55" s="14"/>
      <c r="O55" s="29"/>
      <c r="P55" s="14"/>
      <c r="Q55" s="14"/>
      <c r="R55" s="14"/>
      <c r="S55" s="14"/>
      <c r="T55" s="29"/>
      <c r="U55" s="14"/>
      <c r="V55" s="16"/>
    </row>
    <row r="56" spans="2:22" s="9" customFormat="1" ht="25.5">
      <c r="B56" s="17"/>
      <c r="C56" s="14" t="s">
        <v>36</v>
      </c>
      <c r="D56" s="14">
        <v>121</v>
      </c>
      <c r="E56" s="29"/>
      <c r="F56" s="14"/>
      <c r="G56" s="14"/>
      <c r="H56" s="14" t="s">
        <v>36</v>
      </c>
      <c r="I56" s="14">
        <v>-121</v>
      </c>
      <c r="J56" s="29"/>
      <c r="K56" s="14"/>
      <c r="L56" s="14"/>
      <c r="M56" s="14"/>
      <c r="N56" s="14"/>
      <c r="O56" s="29"/>
      <c r="P56" s="14"/>
      <c r="Q56" s="14"/>
      <c r="R56" s="14" t="s">
        <v>36</v>
      </c>
      <c r="S56" s="14">
        <v>0</v>
      </c>
      <c r="T56" s="29"/>
      <c r="U56" s="14"/>
      <c r="V56" s="16"/>
    </row>
    <row r="57" spans="2:22" s="9" customFormat="1" ht="13.5" thickBot="1">
      <c r="B57" s="13"/>
      <c r="C57" s="31"/>
      <c r="D57" s="31">
        <f>SUM(D51:D56)</f>
        <v>1001</v>
      </c>
      <c r="E57" s="32">
        <f>SUM(E51:E56)</f>
        <v>1001</v>
      </c>
      <c r="F57" s="31"/>
      <c r="G57" s="14"/>
      <c r="H57" s="31"/>
      <c r="I57" s="31">
        <f>SUM(I51:I56)</f>
        <v>0</v>
      </c>
      <c r="J57" s="32">
        <f>SUM(J51:J56)</f>
        <v>0</v>
      </c>
      <c r="K57" s="31"/>
      <c r="L57" s="14"/>
      <c r="M57" s="31"/>
      <c r="N57" s="31">
        <f>SUM(N51:N56)</f>
        <v>-5</v>
      </c>
      <c r="O57" s="32">
        <f>SUM(O51:O56)</f>
        <v>-5</v>
      </c>
      <c r="P57" s="31"/>
      <c r="Q57" s="14"/>
      <c r="R57" s="31"/>
      <c r="S57" s="31">
        <f>SUM(S51:S56)</f>
        <v>996</v>
      </c>
      <c r="T57" s="32">
        <f>SUM(T51:T56)</f>
        <v>996</v>
      </c>
      <c r="U57" s="31"/>
      <c r="V57" s="16"/>
    </row>
    <row r="58" spans="2:22" s="9" customFormat="1" ht="14.25" thickBot="1" thickTop="1">
      <c r="B58" s="36"/>
      <c r="C58" s="18"/>
      <c r="D58" s="18"/>
      <c r="E58" s="18"/>
      <c r="F58" s="18"/>
      <c r="G58" s="18"/>
      <c r="H58" s="18"/>
      <c r="I58" s="18"/>
      <c r="J58" s="18"/>
      <c r="K58" s="18"/>
      <c r="L58" s="18"/>
      <c r="M58" s="18"/>
      <c r="N58" s="18"/>
      <c r="O58" s="18"/>
      <c r="P58" s="18"/>
      <c r="Q58" s="18"/>
      <c r="R58" s="18"/>
      <c r="S58" s="18"/>
      <c r="T58" s="18"/>
      <c r="U58" s="18"/>
      <c r="V58" s="25"/>
    </row>
  </sheetData>
  <printOptions/>
  <pageMargins left="0.16" right="0.16" top="1" bottom="1" header="0.5" footer="0.5"/>
  <pageSetup fitToHeight="1" fitToWidth="1" horizontalDpi="600" verticalDpi="600" orientation="landscape" paperSize="9" scale="53" r:id="rId1"/>
  <headerFooter alignWithMargins="0">
    <oddFooter>&amp;L&amp;F&amp;C&amp;A&amp;R&amp;P</oddFooter>
  </headerFooter>
</worksheet>
</file>

<file path=xl/worksheets/sheet9.xml><?xml version="1.0" encoding="utf-8"?>
<worksheet xmlns="http://schemas.openxmlformats.org/spreadsheetml/2006/main" xmlns:r="http://schemas.openxmlformats.org/officeDocument/2006/relationships">
  <sheetPr codeName="Ark11">
    <pageSetUpPr fitToPage="1"/>
  </sheetPr>
  <dimension ref="B1:V60"/>
  <sheetViews>
    <sheetView zoomScale="75" zoomScaleNormal="75" workbookViewId="0" topLeftCell="A1">
      <selection activeCell="K1" sqref="K1"/>
    </sheetView>
  </sheetViews>
  <sheetFormatPr defaultColWidth="9.140625" defaultRowHeight="12.75" customHeight="1"/>
  <cols>
    <col min="1" max="1" width="4.7109375" style="2" customWidth="1"/>
    <col min="2" max="2" width="20.7109375" style="1" customWidth="1"/>
    <col min="3" max="3" width="16.140625" style="2" customWidth="1"/>
    <col min="4" max="5" width="9.140625" style="2" customWidth="1"/>
    <col min="6" max="6" width="16.140625" style="2" customWidth="1"/>
    <col min="7" max="7" width="9.140625" style="2" customWidth="1"/>
    <col min="8" max="8" width="16.140625" style="2" bestFit="1" customWidth="1"/>
    <col min="9" max="10" width="9.140625" style="2" customWidth="1"/>
    <col min="11" max="11" width="16.140625" style="2" customWidth="1"/>
    <col min="12" max="12" width="10.8515625" style="2" customWidth="1"/>
    <col min="13" max="13" width="16.140625" style="2" bestFit="1" customWidth="1"/>
    <col min="14" max="14" width="9.140625" style="2" customWidth="1"/>
    <col min="15" max="15" width="13.7109375" style="2" customWidth="1"/>
    <col min="16" max="16" width="16.140625" style="2" customWidth="1"/>
    <col min="17" max="17" width="9.140625" style="2" customWidth="1"/>
    <col min="18" max="18" width="16.140625" style="2" bestFit="1" customWidth="1"/>
    <col min="19" max="20" width="9.140625" style="2" customWidth="1"/>
    <col min="21" max="21" width="16.140625" style="2" customWidth="1"/>
    <col min="22" max="16384" width="9.140625" style="2" customWidth="1"/>
  </cols>
  <sheetData>
    <row r="1" ht="12.75" customHeight="1">
      <c r="K1" s="2" t="str">
        <f>Spotkoeb!K1</f>
        <v>Version 3 af 17. juni 2011</v>
      </c>
    </row>
    <row r="2" ht="12.75" customHeight="1">
      <c r="B2" s="1" t="s">
        <v>66</v>
      </c>
    </row>
    <row r="3" ht="12.75" customHeight="1" thickBot="1"/>
    <row r="4" spans="2:21" s="9" customFormat="1" ht="12.75">
      <c r="B4" s="8"/>
      <c r="C4" s="10"/>
      <c r="D4" s="11"/>
      <c r="E4" s="11"/>
      <c r="F4" s="11"/>
      <c r="G4" s="11"/>
      <c r="H4" s="11"/>
      <c r="I4" s="11"/>
      <c r="J4" s="11"/>
      <c r="K4" s="11"/>
      <c r="L4" s="11"/>
      <c r="M4" s="11"/>
      <c r="N4" s="11"/>
      <c r="O4" s="11"/>
      <c r="P4" s="11"/>
      <c r="Q4" s="11"/>
      <c r="R4" s="11"/>
      <c r="S4" s="11"/>
      <c r="T4" s="11"/>
      <c r="U4" s="12"/>
    </row>
    <row r="5" spans="2:21" s="9" customFormat="1" ht="12.75">
      <c r="B5" s="8"/>
      <c r="C5" s="13"/>
      <c r="D5" s="14"/>
      <c r="E5" s="14"/>
      <c r="F5" s="14"/>
      <c r="G5" s="14"/>
      <c r="H5" s="15" t="s">
        <v>47</v>
      </c>
      <c r="I5" s="14"/>
      <c r="J5" s="14"/>
      <c r="K5" s="14"/>
      <c r="L5" s="15" t="s">
        <v>48</v>
      </c>
      <c r="M5" s="14"/>
      <c r="N5" s="14"/>
      <c r="O5" s="14" t="s">
        <v>2</v>
      </c>
      <c r="P5" s="14"/>
      <c r="Q5" s="14"/>
      <c r="R5" s="14"/>
      <c r="S5" s="14"/>
      <c r="T5" s="14"/>
      <c r="U5" s="16"/>
    </row>
    <row r="6" spans="2:21" s="9" customFormat="1" ht="12.75">
      <c r="B6" s="8"/>
      <c r="C6" s="13"/>
      <c r="D6" s="14"/>
      <c r="E6" s="14"/>
      <c r="F6" s="14"/>
      <c r="G6" s="14"/>
      <c r="H6" s="15" t="s">
        <v>49</v>
      </c>
      <c r="I6" s="14"/>
      <c r="J6" s="14"/>
      <c r="K6" s="14"/>
      <c r="L6" s="14" t="s">
        <v>50</v>
      </c>
      <c r="M6" s="14"/>
      <c r="N6" s="14"/>
      <c r="O6" s="14" t="s">
        <v>51</v>
      </c>
      <c r="P6" s="14"/>
      <c r="Q6" s="14"/>
      <c r="R6" s="14"/>
      <c r="S6" s="14"/>
      <c r="T6" s="14"/>
      <c r="U6" s="16"/>
    </row>
    <row r="7" spans="2:21" s="9" customFormat="1" ht="12.75">
      <c r="B7" s="8"/>
      <c r="C7" s="13"/>
      <c r="D7" s="14"/>
      <c r="E7" s="14"/>
      <c r="F7" s="14"/>
      <c r="G7" s="14"/>
      <c r="H7" s="14"/>
      <c r="I7" s="14"/>
      <c r="J7" s="14"/>
      <c r="K7" s="14"/>
      <c r="L7" s="14" t="s">
        <v>5</v>
      </c>
      <c r="M7" s="14" t="s">
        <v>6</v>
      </c>
      <c r="N7" s="14"/>
      <c r="O7" s="14" t="s">
        <v>7</v>
      </c>
      <c r="P7" s="14"/>
      <c r="Q7" s="14"/>
      <c r="R7" s="14"/>
      <c r="S7" s="14" t="s">
        <v>6</v>
      </c>
      <c r="T7" s="14"/>
      <c r="U7" s="16"/>
    </row>
    <row r="8" spans="2:21" s="9" customFormat="1" ht="13.5" thickBot="1">
      <c r="B8" s="8"/>
      <c r="C8" s="17" t="s">
        <v>8</v>
      </c>
      <c r="D8" s="18" t="s">
        <v>9</v>
      </c>
      <c r="E8" s="19"/>
      <c r="F8" s="18"/>
      <c r="G8" s="18"/>
      <c r="H8" s="18" t="s">
        <v>52</v>
      </c>
      <c r="I8" s="18"/>
      <c r="J8" s="18"/>
      <c r="K8" s="18"/>
      <c r="L8" s="18" t="s">
        <v>10</v>
      </c>
      <c r="M8" s="18" t="s">
        <v>11</v>
      </c>
      <c r="N8" s="19"/>
      <c r="O8" s="18" t="s">
        <v>12</v>
      </c>
      <c r="P8" s="18"/>
      <c r="Q8" s="18"/>
      <c r="R8" s="18"/>
      <c r="S8" s="18" t="s">
        <v>13</v>
      </c>
      <c r="T8" s="19"/>
      <c r="U8" s="16"/>
    </row>
    <row r="9" spans="3:21" s="20" customFormat="1" ht="12.75">
      <c r="C9" s="17" t="s">
        <v>14</v>
      </c>
      <c r="D9" s="21">
        <v>125</v>
      </c>
      <c r="E9" s="22"/>
      <c r="F9" s="21"/>
      <c r="G9" s="21"/>
      <c r="H9" s="21">
        <v>115</v>
      </c>
      <c r="I9" s="21"/>
      <c r="J9" s="21"/>
      <c r="K9" s="21"/>
      <c r="L9" s="21">
        <v>121</v>
      </c>
      <c r="M9" s="21">
        <v>120</v>
      </c>
      <c r="N9" s="22"/>
      <c r="O9" s="21">
        <v>122</v>
      </c>
      <c r="P9" s="21"/>
      <c r="Q9" s="21"/>
      <c r="R9" s="21"/>
      <c r="S9" s="21">
        <v>125</v>
      </c>
      <c r="T9" s="22"/>
      <c r="U9" s="23"/>
    </row>
    <row r="10" spans="2:21" s="9" customFormat="1" ht="13.5" thickBot="1">
      <c r="B10" s="8"/>
      <c r="C10" s="24"/>
      <c r="D10" s="18"/>
      <c r="E10" s="18"/>
      <c r="F10" s="18"/>
      <c r="G10" s="18"/>
      <c r="H10" s="18"/>
      <c r="I10" s="18"/>
      <c r="J10" s="18"/>
      <c r="K10" s="18"/>
      <c r="L10" s="18"/>
      <c r="M10" s="18"/>
      <c r="N10" s="18"/>
      <c r="O10" s="18"/>
      <c r="P10" s="18"/>
      <c r="Q10" s="18"/>
      <c r="R10" s="18"/>
      <c r="S10" s="18"/>
      <c r="T10" s="18"/>
      <c r="U10" s="25"/>
    </row>
    <row r="11" spans="2:21" s="9" customFormat="1" ht="12.75">
      <c r="B11" s="8"/>
      <c r="C11" s="14"/>
      <c r="D11" s="14"/>
      <c r="E11" s="14"/>
      <c r="F11" s="14"/>
      <c r="G11" s="14"/>
      <c r="H11" s="14"/>
      <c r="I11" s="14"/>
      <c r="J11" s="14"/>
      <c r="K11" s="14"/>
      <c r="L11" s="14"/>
      <c r="M11" s="14"/>
      <c r="N11" s="14"/>
      <c r="O11" s="14"/>
      <c r="P11" s="14"/>
      <c r="Q11" s="14"/>
      <c r="R11" s="14"/>
      <c r="S11" s="14"/>
      <c r="T11" s="14"/>
      <c r="U11" s="14"/>
    </row>
    <row r="12" spans="2:21" s="9" customFormat="1" ht="12.75">
      <c r="B12" s="8"/>
      <c r="C12" s="14"/>
      <c r="D12" s="14"/>
      <c r="E12" s="14"/>
      <c r="F12" s="14"/>
      <c r="G12" s="14"/>
      <c r="H12" s="14"/>
      <c r="I12" s="14"/>
      <c r="J12" s="14"/>
      <c r="K12" s="14"/>
      <c r="L12" s="14"/>
      <c r="M12" s="14"/>
      <c r="N12" s="14"/>
      <c r="O12" s="14"/>
      <c r="P12" s="14"/>
      <c r="Q12" s="14"/>
      <c r="R12" s="14"/>
      <c r="S12" s="14"/>
      <c r="T12" s="14"/>
      <c r="U12" s="14"/>
    </row>
    <row r="13" s="9" customFormat="1" ht="13.5" thickBot="1">
      <c r="B13" s="45" t="s">
        <v>15</v>
      </c>
    </row>
    <row r="14" spans="2:22" s="9" customFormat="1" ht="12.75">
      <c r="B14" s="26"/>
      <c r="C14" s="11"/>
      <c r="D14" s="11"/>
      <c r="E14" s="11"/>
      <c r="F14" s="11"/>
      <c r="G14" s="11"/>
      <c r="H14" s="11"/>
      <c r="I14" s="11"/>
      <c r="J14" s="11"/>
      <c r="K14" s="11"/>
      <c r="L14" s="11"/>
      <c r="M14" s="11"/>
      <c r="N14" s="11"/>
      <c r="O14" s="11"/>
      <c r="P14" s="11"/>
      <c r="Q14" s="11"/>
      <c r="R14" s="11"/>
      <c r="S14" s="11"/>
      <c r="T14" s="11"/>
      <c r="U14" s="11"/>
      <c r="V14" s="12"/>
    </row>
    <row r="15" spans="2:22" s="9" customFormat="1" ht="12.75">
      <c r="B15" s="13" t="s">
        <v>16</v>
      </c>
      <c r="C15" s="14"/>
      <c r="D15" s="14"/>
      <c r="E15" s="14"/>
      <c r="F15" s="14"/>
      <c r="G15" s="14"/>
      <c r="H15" s="14"/>
      <c r="I15" s="14"/>
      <c r="J15" s="14"/>
      <c r="K15" s="14"/>
      <c r="L15" s="14"/>
      <c r="M15" s="14"/>
      <c r="N15" s="14"/>
      <c r="O15" s="14"/>
      <c r="P15" s="14"/>
      <c r="Q15" s="14"/>
      <c r="R15" s="14"/>
      <c r="S15" s="14"/>
      <c r="T15" s="14"/>
      <c r="U15" s="14"/>
      <c r="V15" s="16"/>
    </row>
    <row r="16" spans="2:22" s="9" customFormat="1" ht="13.5" thickBot="1">
      <c r="B16" s="13"/>
      <c r="C16" s="18"/>
      <c r="D16" s="18" t="s">
        <v>17</v>
      </c>
      <c r="E16" s="27" t="s">
        <v>18</v>
      </c>
      <c r="F16" s="18" t="s">
        <v>19</v>
      </c>
      <c r="G16" s="14"/>
      <c r="H16" s="18"/>
      <c r="I16" s="18" t="s">
        <v>17</v>
      </c>
      <c r="J16" s="27" t="s">
        <v>20</v>
      </c>
      <c r="K16" s="18" t="s">
        <v>19</v>
      </c>
      <c r="L16" s="14"/>
      <c r="M16" s="18"/>
      <c r="N16" s="18" t="s">
        <v>17</v>
      </c>
      <c r="O16" s="27" t="s">
        <v>37</v>
      </c>
      <c r="P16" s="18" t="s">
        <v>19</v>
      </c>
      <c r="Q16" s="14"/>
      <c r="R16" s="18"/>
      <c r="S16" s="18" t="s">
        <v>17</v>
      </c>
      <c r="T16" s="27" t="s">
        <v>21</v>
      </c>
      <c r="U16" s="18" t="s">
        <v>19</v>
      </c>
      <c r="V16" s="16"/>
    </row>
    <row r="17" spans="2:22" s="9" customFormat="1" ht="12.75">
      <c r="B17" s="13"/>
      <c r="C17" s="14" t="s">
        <v>22</v>
      </c>
      <c r="D17" s="14">
        <v>1000</v>
      </c>
      <c r="E17" s="28"/>
      <c r="F17" s="14"/>
      <c r="G17" s="14"/>
      <c r="H17" s="14"/>
      <c r="I17" s="14"/>
      <c r="J17" s="28"/>
      <c r="K17" s="14"/>
      <c r="L17" s="14"/>
      <c r="M17" s="14"/>
      <c r="N17" s="14"/>
      <c r="O17" s="28"/>
      <c r="P17" s="14"/>
      <c r="Q17" s="14"/>
      <c r="R17" s="14" t="s">
        <v>22</v>
      </c>
      <c r="S17" s="14">
        <v>1000</v>
      </c>
      <c r="T17" s="28"/>
      <c r="U17" s="14"/>
      <c r="V17" s="16"/>
    </row>
    <row r="18" spans="2:22" s="9" customFormat="1" ht="12.75">
      <c r="B18" s="13"/>
      <c r="C18" s="14"/>
      <c r="D18" s="14"/>
      <c r="E18" s="29">
        <v>1000</v>
      </c>
      <c r="F18" s="14" t="s">
        <v>34</v>
      </c>
      <c r="G18" s="14"/>
      <c r="H18" s="14"/>
      <c r="I18" s="14"/>
      <c r="J18" s="29"/>
      <c r="K18" s="14"/>
      <c r="L18" s="14"/>
      <c r="M18" s="14"/>
      <c r="N18" s="14"/>
      <c r="O18" s="29">
        <v>5</v>
      </c>
      <c r="P18" s="14" t="s">
        <v>34</v>
      </c>
      <c r="Q18" s="14"/>
      <c r="R18" s="14"/>
      <c r="S18" s="14"/>
      <c r="T18" s="29">
        <v>1005</v>
      </c>
      <c r="U18" s="14" t="s">
        <v>34</v>
      </c>
      <c r="V18" s="16"/>
    </row>
    <row r="19" spans="2:22" s="9" customFormat="1" ht="12.75">
      <c r="B19" s="17" t="s">
        <v>23</v>
      </c>
      <c r="C19" s="14" t="s">
        <v>24</v>
      </c>
      <c r="D19" s="14">
        <v>0</v>
      </c>
      <c r="E19" s="29"/>
      <c r="F19" s="14"/>
      <c r="G19" s="14"/>
      <c r="H19" s="14"/>
      <c r="I19" s="14"/>
      <c r="J19" s="29"/>
      <c r="K19" s="14"/>
      <c r="L19" s="14"/>
      <c r="M19" s="14"/>
      <c r="N19" s="14"/>
      <c r="O19" s="29"/>
      <c r="P19" s="14"/>
      <c r="Q19" s="14"/>
      <c r="R19" s="14" t="s">
        <v>24</v>
      </c>
      <c r="S19" s="14">
        <v>0</v>
      </c>
      <c r="T19" s="29"/>
      <c r="U19" s="14"/>
      <c r="V19" s="16"/>
    </row>
    <row r="20" spans="2:22" s="9" customFormat="1" ht="25.5">
      <c r="B20" s="17"/>
      <c r="C20" s="14"/>
      <c r="D20" s="14"/>
      <c r="E20" s="29">
        <v>0</v>
      </c>
      <c r="F20" s="14" t="s">
        <v>81</v>
      </c>
      <c r="G20" s="14"/>
      <c r="H20" s="14"/>
      <c r="I20" s="14"/>
      <c r="J20" s="29"/>
      <c r="K20" s="14"/>
      <c r="L20" s="14"/>
      <c r="M20" s="14"/>
      <c r="N20" s="14"/>
      <c r="O20" s="29"/>
      <c r="P20" s="14"/>
      <c r="Q20" s="14"/>
      <c r="R20" s="14"/>
      <c r="S20" s="14"/>
      <c r="T20" s="29">
        <v>0</v>
      </c>
      <c r="U20" s="14" t="s">
        <v>81</v>
      </c>
      <c r="V20" s="16"/>
    </row>
    <row r="21" spans="2:22" s="9" customFormat="1" ht="12.75">
      <c r="B21" s="17"/>
      <c r="C21" s="33" t="s">
        <v>53</v>
      </c>
      <c r="D21" s="14">
        <v>0</v>
      </c>
      <c r="E21" s="29"/>
      <c r="F21" s="14"/>
      <c r="G21" s="14"/>
      <c r="H21" s="33"/>
      <c r="I21" s="14"/>
      <c r="J21" s="29"/>
      <c r="K21" s="14"/>
      <c r="L21" s="14"/>
      <c r="M21" s="33" t="s">
        <v>53</v>
      </c>
      <c r="N21" s="14">
        <f>1*(120-115)</f>
        <v>5</v>
      </c>
      <c r="O21" s="29"/>
      <c r="P21" s="14"/>
      <c r="Q21" s="14"/>
      <c r="R21" s="33" t="s">
        <v>53</v>
      </c>
      <c r="S21" s="33">
        <v>5</v>
      </c>
      <c r="T21" s="29"/>
      <c r="U21" s="14"/>
      <c r="V21" s="16"/>
    </row>
    <row r="22" spans="2:22" s="9" customFormat="1" ht="25.5">
      <c r="B22" s="17"/>
      <c r="C22" s="33" t="s">
        <v>55</v>
      </c>
      <c r="D22" s="33">
        <v>0</v>
      </c>
      <c r="E22" s="29"/>
      <c r="F22" s="14"/>
      <c r="G22" s="14"/>
      <c r="H22" s="33"/>
      <c r="I22" s="14"/>
      <c r="J22" s="29"/>
      <c r="K22" s="14"/>
      <c r="L22" s="14"/>
      <c r="M22" s="33"/>
      <c r="N22" s="14"/>
      <c r="O22" s="29"/>
      <c r="P22" s="14"/>
      <c r="Q22" s="14"/>
      <c r="R22" s="33" t="s">
        <v>55</v>
      </c>
      <c r="S22" s="33">
        <v>0</v>
      </c>
      <c r="T22" s="29"/>
      <c r="U22" s="14"/>
      <c r="V22" s="16"/>
    </row>
    <row r="23" spans="2:22" s="9" customFormat="1" ht="13.5" thickBot="1">
      <c r="B23" s="13"/>
      <c r="C23" s="31"/>
      <c r="D23" s="31">
        <f>SUM(D17:D22)</f>
        <v>1000</v>
      </c>
      <c r="E23" s="32">
        <f>SUM(E17:E22)</f>
        <v>1000</v>
      </c>
      <c r="F23" s="31"/>
      <c r="G23" s="14"/>
      <c r="H23" s="31"/>
      <c r="I23" s="31">
        <f>SUM(I17:I22)</f>
        <v>0</v>
      </c>
      <c r="J23" s="32">
        <f>SUM(J17:J22)</f>
        <v>0</v>
      </c>
      <c r="K23" s="31"/>
      <c r="L23" s="14"/>
      <c r="M23" s="31"/>
      <c r="N23" s="31">
        <f>SUM(N17:N22)</f>
        <v>5</v>
      </c>
      <c r="O23" s="32">
        <f>SUM(O17:O22)</f>
        <v>5</v>
      </c>
      <c r="P23" s="31"/>
      <c r="Q23" s="14"/>
      <c r="R23" s="31"/>
      <c r="S23" s="31">
        <f>SUM(S17:S22)</f>
        <v>1005</v>
      </c>
      <c r="T23" s="32">
        <f>SUM(T17:T22)</f>
        <v>1005</v>
      </c>
      <c r="U23" s="31"/>
      <c r="V23" s="16"/>
    </row>
    <row r="24" spans="2:22" s="9" customFormat="1" ht="13.5" thickTop="1">
      <c r="B24" s="13"/>
      <c r="C24" s="14"/>
      <c r="D24" s="14"/>
      <c r="E24" s="14"/>
      <c r="F24" s="14"/>
      <c r="G24" s="14"/>
      <c r="H24" s="14"/>
      <c r="I24" s="14"/>
      <c r="J24" s="14"/>
      <c r="K24" s="14"/>
      <c r="L24" s="14"/>
      <c r="M24" s="14"/>
      <c r="N24" s="14"/>
      <c r="O24" s="14"/>
      <c r="P24" s="14"/>
      <c r="Q24" s="14"/>
      <c r="R24" s="14"/>
      <c r="S24" s="14"/>
      <c r="T24" s="14"/>
      <c r="U24" s="14"/>
      <c r="V24" s="16"/>
    </row>
    <row r="25" spans="2:22" s="9" customFormat="1" ht="12.75">
      <c r="B25" s="38" t="s">
        <v>62</v>
      </c>
      <c r="C25" s="40"/>
      <c r="D25" s="40"/>
      <c r="E25" s="14"/>
      <c r="F25" s="14"/>
      <c r="G25" s="14"/>
      <c r="H25" s="34" t="s">
        <v>24</v>
      </c>
      <c r="I25" s="34">
        <f>1*115</f>
        <v>115</v>
      </c>
      <c r="J25" s="35"/>
      <c r="K25" s="34"/>
      <c r="L25" s="14"/>
      <c r="M25" s="14"/>
      <c r="N25" s="14"/>
      <c r="O25" s="14"/>
      <c r="P25" s="14"/>
      <c r="Q25" s="14"/>
      <c r="R25" s="14"/>
      <c r="S25" s="14"/>
      <c r="T25" s="14"/>
      <c r="U25" s="14"/>
      <c r="V25" s="16"/>
    </row>
    <row r="26" spans="2:22" s="9" customFormat="1" ht="13.5" thickBot="1">
      <c r="B26" s="24"/>
      <c r="C26" s="18"/>
      <c r="D26" s="18"/>
      <c r="E26" s="18"/>
      <c r="F26" s="18"/>
      <c r="G26" s="18"/>
      <c r="H26" s="18"/>
      <c r="I26" s="18"/>
      <c r="J26" s="18"/>
      <c r="K26" s="18"/>
      <c r="L26" s="18"/>
      <c r="M26" s="18"/>
      <c r="N26" s="18"/>
      <c r="O26" s="18"/>
      <c r="P26" s="18"/>
      <c r="Q26" s="18"/>
      <c r="R26" s="18"/>
      <c r="S26" s="18"/>
      <c r="T26" s="18"/>
      <c r="U26" s="18"/>
      <c r="V26" s="25"/>
    </row>
    <row r="27" spans="2:22" s="9" customFormat="1" ht="12.75">
      <c r="B27" s="17"/>
      <c r="C27" s="14"/>
      <c r="D27" s="14"/>
      <c r="E27" s="14"/>
      <c r="F27" s="14"/>
      <c r="G27" s="14"/>
      <c r="H27" s="14"/>
      <c r="I27" s="14"/>
      <c r="J27" s="14"/>
      <c r="K27" s="14"/>
      <c r="L27" s="14"/>
      <c r="M27" s="14"/>
      <c r="N27" s="14"/>
      <c r="O27" s="14"/>
      <c r="P27" s="14"/>
      <c r="Q27" s="14"/>
      <c r="R27" s="14"/>
      <c r="S27" s="14"/>
      <c r="T27" s="14"/>
      <c r="U27" s="14"/>
      <c r="V27" s="16"/>
    </row>
    <row r="28" spans="2:22" s="9" customFormat="1" ht="12.75">
      <c r="B28" s="13" t="s">
        <v>25</v>
      </c>
      <c r="C28" s="14"/>
      <c r="D28" s="14"/>
      <c r="E28" s="14"/>
      <c r="F28" s="14"/>
      <c r="G28" s="14"/>
      <c r="H28" s="14"/>
      <c r="I28" s="14"/>
      <c r="J28" s="14"/>
      <c r="K28" s="14"/>
      <c r="L28" s="14"/>
      <c r="M28" s="14"/>
      <c r="N28" s="14"/>
      <c r="O28" s="14"/>
      <c r="P28" s="14"/>
      <c r="Q28" s="14"/>
      <c r="R28" s="14"/>
      <c r="S28" s="14"/>
      <c r="T28" s="14"/>
      <c r="U28" s="14"/>
      <c r="V28" s="16"/>
    </row>
    <row r="29" spans="2:22" s="9" customFormat="1" ht="13.5" thickBot="1">
      <c r="B29" s="13"/>
      <c r="C29" s="18"/>
      <c r="D29" s="18" t="s">
        <v>17</v>
      </c>
      <c r="E29" s="27" t="s">
        <v>18</v>
      </c>
      <c r="F29" s="18" t="s">
        <v>19</v>
      </c>
      <c r="G29" s="14"/>
      <c r="H29" s="18"/>
      <c r="I29" s="18" t="s">
        <v>17</v>
      </c>
      <c r="J29" s="27" t="s">
        <v>20</v>
      </c>
      <c r="K29" s="18" t="s">
        <v>19</v>
      </c>
      <c r="L29" s="14"/>
      <c r="M29" s="18"/>
      <c r="N29" s="18" t="s">
        <v>17</v>
      </c>
      <c r="O29" s="27" t="s">
        <v>37</v>
      </c>
      <c r="P29" s="18" t="s">
        <v>19</v>
      </c>
      <c r="Q29" s="14"/>
      <c r="R29" s="18"/>
      <c r="S29" s="18" t="s">
        <v>17</v>
      </c>
      <c r="T29" s="27" t="s">
        <v>21</v>
      </c>
      <c r="U29" s="18" t="s">
        <v>19</v>
      </c>
      <c r="V29" s="16"/>
    </row>
    <row r="30" spans="2:22" s="9" customFormat="1" ht="12.75">
      <c r="B30" s="13"/>
      <c r="C30" s="14" t="s">
        <v>22</v>
      </c>
      <c r="D30" s="14">
        <v>1000</v>
      </c>
      <c r="E30" s="28"/>
      <c r="F30" s="14"/>
      <c r="G30" s="14"/>
      <c r="H30" s="14" t="s">
        <v>22</v>
      </c>
      <c r="I30" s="14">
        <v>-115</v>
      </c>
      <c r="J30" s="28"/>
      <c r="K30" s="14"/>
      <c r="L30" s="14"/>
      <c r="M30" s="14"/>
      <c r="N30" s="14"/>
      <c r="O30" s="28"/>
      <c r="P30" s="14"/>
      <c r="Q30" s="14"/>
      <c r="R30" s="14" t="s">
        <v>22</v>
      </c>
      <c r="S30" s="14">
        <f>1000-115</f>
        <v>885</v>
      </c>
      <c r="T30" s="28"/>
      <c r="U30" s="14"/>
      <c r="V30" s="16"/>
    </row>
    <row r="31" spans="2:22" s="9" customFormat="1" ht="12.75">
      <c r="B31" s="13"/>
      <c r="C31" s="14"/>
      <c r="D31" s="14"/>
      <c r="E31" s="29">
        <v>1005</v>
      </c>
      <c r="F31" s="14" t="s">
        <v>34</v>
      </c>
      <c r="G31" s="14"/>
      <c r="H31" s="14"/>
      <c r="I31" s="14"/>
      <c r="J31" s="29"/>
      <c r="K31" s="14"/>
      <c r="L31" s="14"/>
      <c r="M31" s="14"/>
      <c r="N31" s="14"/>
      <c r="O31" s="29">
        <v>5</v>
      </c>
      <c r="P31" s="14" t="s">
        <v>34</v>
      </c>
      <c r="Q31" s="14"/>
      <c r="R31" s="14"/>
      <c r="S31" s="14"/>
      <c r="T31" s="29">
        <f>1005+5</f>
        <v>1010</v>
      </c>
      <c r="U31" s="14" t="s">
        <v>34</v>
      </c>
      <c r="V31" s="16"/>
    </row>
    <row r="32" spans="2:22" s="9" customFormat="1" ht="12.75">
      <c r="B32" s="17" t="s">
        <v>23</v>
      </c>
      <c r="C32" s="14" t="s">
        <v>24</v>
      </c>
      <c r="D32" s="14">
        <v>0</v>
      </c>
      <c r="E32" s="29"/>
      <c r="F32" s="14"/>
      <c r="G32" s="14"/>
      <c r="H32" s="14" t="s">
        <v>24</v>
      </c>
      <c r="I32" s="14">
        <f>1*115</f>
        <v>115</v>
      </c>
      <c r="J32" s="29"/>
      <c r="K32" s="14"/>
      <c r="L32" s="15"/>
      <c r="M32" s="14" t="s">
        <v>24</v>
      </c>
      <c r="N32" s="14">
        <f>1*(125-115)</f>
        <v>10</v>
      </c>
      <c r="O32" s="29"/>
      <c r="P32" s="14"/>
      <c r="Q32" s="14"/>
      <c r="R32" s="14" t="s">
        <v>24</v>
      </c>
      <c r="S32" s="14">
        <f>1*125</f>
        <v>125</v>
      </c>
      <c r="T32" s="29"/>
      <c r="U32" s="14"/>
      <c r="V32" s="16"/>
    </row>
    <row r="33" spans="2:22" s="9" customFormat="1" ht="25.5">
      <c r="B33" s="17"/>
      <c r="C33" s="14"/>
      <c r="D33" s="14"/>
      <c r="E33" s="29">
        <v>0</v>
      </c>
      <c r="F33" s="14" t="s">
        <v>81</v>
      </c>
      <c r="G33" s="14"/>
      <c r="H33" s="14"/>
      <c r="I33" s="14"/>
      <c r="J33" s="29"/>
      <c r="K33" s="14"/>
      <c r="L33" s="14"/>
      <c r="M33" s="14"/>
      <c r="N33" s="14"/>
      <c r="O33" s="29"/>
      <c r="P33" s="14"/>
      <c r="Q33" s="14"/>
      <c r="R33" s="14"/>
      <c r="S33" s="14"/>
      <c r="T33" s="29">
        <v>0</v>
      </c>
      <c r="U33" s="14" t="s">
        <v>81</v>
      </c>
      <c r="V33" s="16"/>
    </row>
    <row r="34" spans="2:22" s="9" customFormat="1" ht="12.75">
      <c r="B34" s="17"/>
      <c r="C34" s="33" t="s">
        <v>53</v>
      </c>
      <c r="D34" s="33">
        <v>5</v>
      </c>
      <c r="E34" s="29"/>
      <c r="F34" s="14"/>
      <c r="G34" s="14"/>
      <c r="H34" s="33"/>
      <c r="I34" s="33"/>
      <c r="J34" s="29"/>
      <c r="K34" s="14"/>
      <c r="L34" s="14"/>
      <c r="M34" s="33" t="s">
        <v>53</v>
      </c>
      <c r="N34" s="14">
        <f>1*(122-120)</f>
        <v>2</v>
      </c>
      <c r="O34" s="29">
        <f>1*(122-115)</f>
        <v>7</v>
      </c>
      <c r="P34" s="33" t="s">
        <v>53</v>
      </c>
      <c r="Q34" s="14"/>
      <c r="R34" s="33" t="s">
        <v>53</v>
      </c>
      <c r="S34" s="33">
        <v>0</v>
      </c>
      <c r="T34" s="29"/>
      <c r="U34" s="14"/>
      <c r="V34" s="16"/>
    </row>
    <row r="35" spans="2:22" s="9" customFormat="1" ht="25.5">
      <c r="B35" s="17"/>
      <c r="C35" s="33" t="s">
        <v>55</v>
      </c>
      <c r="D35" s="33">
        <v>0</v>
      </c>
      <c r="E35" s="29"/>
      <c r="F35" s="14"/>
      <c r="G35" s="14"/>
      <c r="H35" s="33"/>
      <c r="I35" s="14"/>
      <c r="J35" s="29"/>
      <c r="K35" s="14"/>
      <c r="L35" s="14"/>
      <c r="M35" s="33"/>
      <c r="N35" s="14"/>
      <c r="O35" s="29"/>
      <c r="P35" s="14"/>
      <c r="Q35" s="14"/>
      <c r="R35" s="33" t="s">
        <v>55</v>
      </c>
      <c r="S35" s="33">
        <v>0</v>
      </c>
      <c r="T35" s="29"/>
      <c r="U35" s="14"/>
      <c r="V35" s="16"/>
    </row>
    <row r="36" spans="2:22" s="9" customFormat="1" ht="13.5" thickBot="1">
      <c r="B36" s="13"/>
      <c r="C36" s="31"/>
      <c r="D36" s="31">
        <f>SUM(D30:D35)</f>
        <v>1005</v>
      </c>
      <c r="E36" s="32">
        <f>SUM(E30:E35)</f>
        <v>1005</v>
      </c>
      <c r="F36" s="31"/>
      <c r="G36" s="14"/>
      <c r="H36" s="31"/>
      <c r="I36" s="31">
        <f>SUM(I30:I35)</f>
        <v>0</v>
      </c>
      <c r="J36" s="32">
        <f>SUM(J30:J35)</f>
        <v>0</v>
      </c>
      <c r="K36" s="31"/>
      <c r="L36" s="14"/>
      <c r="M36" s="31"/>
      <c r="N36" s="31">
        <f>SUM(N30:N35)</f>
        <v>12</v>
      </c>
      <c r="O36" s="32">
        <f>SUM(O30:O35)</f>
        <v>12</v>
      </c>
      <c r="P36" s="31"/>
      <c r="Q36" s="14"/>
      <c r="R36" s="31"/>
      <c r="S36" s="31">
        <f>SUM(S30:S35)</f>
        <v>1010</v>
      </c>
      <c r="T36" s="32">
        <f>SUM(T30:T35)</f>
        <v>1010</v>
      </c>
      <c r="U36" s="31"/>
      <c r="V36" s="16"/>
    </row>
    <row r="37" spans="2:22" s="9" customFormat="1" ht="14.25" thickBot="1" thickTop="1">
      <c r="B37" s="36"/>
      <c r="C37" s="18"/>
      <c r="D37" s="18"/>
      <c r="E37" s="18"/>
      <c r="F37" s="18"/>
      <c r="G37" s="18"/>
      <c r="H37" s="18"/>
      <c r="I37" s="18"/>
      <c r="J37" s="18"/>
      <c r="K37" s="18"/>
      <c r="L37" s="18"/>
      <c r="M37" s="18"/>
      <c r="N37" s="18"/>
      <c r="O37" s="18"/>
      <c r="P37" s="18"/>
      <c r="Q37" s="18"/>
      <c r="R37" s="18"/>
      <c r="S37" s="18"/>
      <c r="T37" s="18"/>
      <c r="U37" s="18"/>
      <c r="V37" s="25"/>
    </row>
    <row r="38" spans="2:22" s="9" customFormat="1" ht="12.75">
      <c r="B38" s="15"/>
      <c r="C38" s="14"/>
      <c r="D38" s="14"/>
      <c r="E38" s="14"/>
      <c r="F38" s="14"/>
      <c r="G38" s="14"/>
      <c r="H38" s="14"/>
      <c r="I38" s="14"/>
      <c r="J38" s="14"/>
      <c r="K38" s="14"/>
      <c r="L38" s="14"/>
      <c r="M38" s="14"/>
      <c r="N38" s="14"/>
      <c r="O38" s="14"/>
      <c r="P38" s="14"/>
      <c r="Q38" s="14"/>
      <c r="R38" s="14"/>
      <c r="S38" s="14"/>
      <c r="T38" s="14"/>
      <c r="U38" s="14"/>
      <c r="V38" s="14"/>
    </row>
    <row r="39" spans="2:22" s="9" customFormat="1" ht="12.75">
      <c r="B39" s="15"/>
      <c r="C39" s="14"/>
      <c r="D39" s="14"/>
      <c r="E39" s="14"/>
      <c r="F39" s="14"/>
      <c r="G39" s="14"/>
      <c r="H39" s="14"/>
      <c r="I39" s="14"/>
      <c r="J39" s="14"/>
      <c r="K39" s="14"/>
      <c r="L39" s="14"/>
      <c r="M39" s="14"/>
      <c r="N39" s="14"/>
      <c r="O39" s="14"/>
      <c r="P39" s="14"/>
      <c r="Q39" s="14"/>
      <c r="R39" s="14"/>
      <c r="S39" s="14"/>
      <c r="T39" s="14"/>
      <c r="U39" s="14"/>
      <c r="V39" s="14"/>
    </row>
    <row r="40" s="9" customFormat="1" ht="13.5" thickBot="1">
      <c r="B40" s="45" t="s">
        <v>63</v>
      </c>
    </row>
    <row r="41" spans="2:22" s="9" customFormat="1" ht="12.75">
      <c r="B41" s="46"/>
      <c r="C41" s="11"/>
      <c r="D41" s="11"/>
      <c r="E41" s="11"/>
      <c r="F41" s="11"/>
      <c r="G41" s="11"/>
      <c r="H41" s="11"/>
      <c r="I41" s="11"/>
      <c r="J41" s="11"/>
      <c r="K41" s="11"/>
      <c r="L41" s="11"/>
      <c r="M41" s="11"/>
      <c r="N41" s="11"/>
      <c r="O41" s="11"/>
      <c r="P41" s="11"/>
      <c r="Q41" s="11"/>
      <c r="R41" s="11"/>
      <c r="S41" s="11"/>
      <c r="T41" s="11"/>
      <c r="U41" s="11"/>
      <c r="V41" s="12"/>
    </row>
    <row r="42" spans="2:22" s="9" customFormat="1" ht="12.75">
      <c r="B42" s="13" t="s">
        <v>16</v>
      </c>
      <c r="C42" s="14"/>
      <c r="D42" s="14"/>
      <c r="E42" s="14"/>
      <c r="F42" s="14"/>
      <c r="G42" s="14"/>
      <c r="H42" s="14"/>
      <c r="I42" s="14"/>
      <c r="J42" s="14"/>
      <c r="K42" s="14"/>
      <c r="L42" s="14"/>
      <c r="M42" s="14"/>
      <c r="N42" s="14"/>
      <c r="O42" s="14"/>
      <c r="P42" s="14"/>
      <c r="Q42" s="14"/>
      <c r="R42" s="14"/>
      <c r="S42" s="14"/>
      <c r="T42" s="14"/>
      <c r="U42" s="14"/>
      <c r="V42" s="16"/>
    </row>
    <row r="43" spans="2:22" s="9" customFormat="1" ht="13.5" thickBot="1">
      <c r="B43" s="13"/>
      <c r="C43" s="18"/>
      <c r="D43" s="18" t="s">
        <v>17</v>
      </c>
      <c r="E43" s="27" t="s">
        <v>18</v>
      </c>
      <c r="F43" s="18" t="s">
        <v>19</v>
      </c>
      <c r="G43" s="14"/>
      <c r="H43" s="18"/>
      <c r="I43" s="18" t="s">
        <v>17</v>
      </c>
      <c r="J43" s="27" t="s">
        <v>20</v>
      </c>
      <c r="K43" s="18" t="s">
        <v>19</v>
      </c>
      <c r="L43" s="14"/>
      <c r="M43" s="18"/>
      <c r="N43" s="18" t="s">
        <v>17</v>
      </c>
      <c r="O43" s="27" t="s">
        <v>37</v>
      </c>
      <c r="P43" s="18" t="s">
        <v>19</v>
      </c>
      <c r="Q43" s="14"/>
      <c r="R43" s="18"/>
      <c r="S43" s="18" t="s">
        <v>17</v>
      </c>
      <c r="T43" s="27" t="s">
        <v>21</v>
      </c>
      <c r="U43" s="18" t="s">
        <v>19</v>
      </c>
      <c r="V43" s="16"/>
    </row>
    <row r="44" spans="2:22" s="9" customFormat="1" ht="12.75">
      <c r="B44" s="13"/>
      <c r="C44" s="14" t="s">
        <v>22</v>
      </c>
      <c r="D44" s="14">
        <v>1000</v>
      </c>
      <c r="E44" s="28"/>
      <c r="F44" s="14"/>
      <c r="G44" s="14"/>
      <c r="H44" s="14"/>
      <c r="I44" s="14"/>
      <c r="J44" s="28"/>
      <c r="K44" s="14"/>
      <c r="L44" s="14"/>
      <c r="M44" s="14"/>
      <c r="N44" s="14"/>
      <c r="O44" s="28"/>
      <c r="P44" s="14"/>
      <c r="Q44" s="14"/>
      <c r="R44" s="14" t="s">
        <v>22</v>
      </c>
      <c r="S44" s="14">
        <v>1000</v>
      </c>
      <c r="T44" s="28"/>
      <c r="U44" s="14"/>
      <c r="V44" s="16"/>
    </row>
    <row r="45" spans="2:22" s="9" customFormat="1" ht="12.75">
      <c r="B45" s="13"/>
      <c r="C45" s="14"/>
      <c r="D45" s="14"/>
      <c r="E45" s="29">
        <v>1000</v>
      </c>
      <c r="F45" s="14" t="s">
        <v>34</v>
      </c>
      <c r="G45" s="14"/>
      <c r="H45" s="14"/>
      <c r="I45" s="14"/>
      <c r="J45" s="29"/>
      <c r="K45" s="14"/>
      <c r="L45" s="14"/>
      <c r="M45" s="14"/>
      <c r="N45" s="14"/>
      <c r="O45" s="29">
        <v>5</v>
      </c>
      <c r="P45" s="14" t="s">
        <v>34</v>
      </c>
      <c r="Q45" s="14"/>
      <c r="R45" s="14"/>
      <c r="S45" s="14"/>
      <c r="T45" s="29">
        <f>1000+5</f>
        <v>1005</v>
      </c>
      <c r="U45" s="14" t="s">
        <v>34</v>
      </c>
      <c r="V45" s="16"/>
    </row>
    <row r="46" spans="2:22" s="9" customFormat="1" ht="12.75">
      <c r="B46" s="47" t="s">
        <v>64</v>
      </c>
      <c r="C46" s="14" t="s">
        <v>24</v>
      </c>
      <c r="D46" s="14">
        <v>0</v>
      </c>
      <c r="E46" s="29"/>
      <c r="F46" s="14"/>
      <c r="G46" s="14"/>
      <c r="H46" s="14" t="s">
        <v>24</v>
      </c>
      <c r="I46" s="14">
        <f>1*121</f>
        <v>121</v>
      </c>
      <c r="J46" s="29"/>
      <c r="K46" s="14"/>
      <c r="L46" s="14"/>
      <c r="M46" s="14" t="s">
        <v>24</v>
      </c>
      <c r="N46" s="14">
        <f>1*(120-121)</f>
        <v>-1</v>
      </c>
      <c r="O46" s="29"/>
      <c r="P46" s="14"/>
      <c r="Q46" s="14"/>
      <c r="R46" s="14" t="s">
        <v>24</v>
      </c>
      <c r="S46" s="14">
        <f>1*120</f>
        <v>120</v>
      </c>
      <c r="T46" s="29"/>
      <c r="U46" s="14"/>
      <c r="V46" s="16"/>
    </row>
    <row r="47" spans="2:22" s="9" customFormat="1" ht="12.75">
      <c r="B47" s="17"/>
      <c r="C47" s="33" t="s">
        <v>53</v>
      </c>
      <c r="D47" s="33">
        <v>0</v>
      </c>
      <c r="E47" s="29"/>
      <c r="F47" s="14"/>
      <c r="G47" s="14"/>
      <c r="H47" s="33" t="s">
        <v>53</v>
      </c>
      <c r="I47" s="14">
        <v>-6</v>
      </c>
      <c r="J47" s="29"/>
      <c r="K47" s="14"/>
      <c r="L47" s="14"/>
      <c r="M47" s="33" t="s">
        <v>53</v>
      </c>
      <c r="N47" s="14">
        <f>1*(121-115)</f>
        <v>6</v>
      </c>
      <c r="O47" s="29"/>
      <c r="P47" s="14"/>
      <c r="Q47" s="14"/>
      <c r="R47" s="33" t="s">
        <v>53</v>
      </c>
      <c r="S47" s="33">
        <v>0</v>
      </c>
      <c r="T47" s="29"/>
      <c r="U47" s="14"/>
      <c r="V47" s="16"/>
    </row>
    <row r="48" spans="2:22" s="9" customFormat="1" ht="25.5">
      <c r="B48" s="17"/>
      <c r="C48" s="14"/>
      <c r="D48" s="14"/>
      <c r="E48" s="29">
        <v>0</v>
      </c>
      <c r="F48" s="14" t="s">
        <v>35</v>
      </c>
      <c r="G48" s="14"/>
      <c r="H48" s="14"/>
      <c r="I48" s="14"/>
      <c r="J48" s="29">
        <v>115</v>
      </c>
      <c r="K48" s="14" t="s">
        <v>35</v>
      </c>
      <c r="L48" s="14"/>
      <c r="M48" s="14"/>
      <c r="N48" s="14"/>
      <c r="O48" s="29"/>
      <c r="P48" s="14"/>
      <c r="Q48" s="14"/>
      <c r="R48" s="14"/>
      <c r="S48" s="14"/>
      <c r="T48" s="29">
        <v>115</v>
      </c>
      <c r="U48" s="14" t="s">
        <v>35</v>
      </c>
      <c r="V48" s="16"/>
    </row>
    <row r="49" spans="2:22" s="9" customFormat="1" ht="13.5" thickBot="1">
      <c r="B49" s="13"/>
      <c r="C49" s="31"/>
      <c r="D49" s="31">
        <f>SUM(D43:D48)</f>
        <v>1000</v>
      </c>
      <c r="E49" s="32">
        <f>SUM(E43:E48)</f>
        <v>1000</v>
      </c>
      <c r="F49" s="31"/>
      <c r="G49" s="14"/>
      <c r="H49" s="31"/>
      <c r="I49" s="31">
        <f>SUM(I43:I48)</f>
        <v>115</v>
      </c>
      <c r="J49" s="32">
        <f>SUM(J43:J48)</f>
        <v>115</v>
      </c>
      <c r="K49" s="31"/>
      <c r="L49" s="14"/>
      <c r="M49" s="31"/>
      <c r="N49" s="31">
        <f>SUM(N43:N48)</f>
        <v>5</v>
      </c>
      <c r="O49" s="32">
        <f>SUM(O43:O48)</f>
        <v>5</v>
      </c>
      <c r="P49" s="31"/>
      <c r="Q49" s="14"/>
      <c r="R49" s="31"/>
      <c r="S49" s="31">
        <f>SUM(S43:S48)</f>
        <v>1120</v>
      </c>
      <c r="T49" s="32">
        <f>SUM(T43:T48)</f>
        <v>1120</v>
      </c>
      <c r="U49" s="31"/>
      <c r="V49" s="16"/>
    </row>
    <row r="50" spans="2:22" s="9" customFormat="1" ht="14.25" thickBot="1" thickTop="1">
      <c r="B50" s="36"/>
      <c r="C50" s="18"/>
      <c r="D50" s="18"/>
      <c r="E50" s="18"/>
      <c r="F50" s="18"/>
      <c r="G50" s="18"/>
      <c r="H50" s="18"/>
      <c r="I50" s="18"/>
      <c r="J50" s="18"/>
      <c r="K50" s="18"/>
      <c r="L50" s="18"/>
      <c r="M50" s="18"/>
      <c r="N50" s="18"/>
      <c r="O50" s="18"/>
      <c r="P50" s="18"/>
      <c r="Q50" s="18"/>
      <c r="R50" s="18"/>
      <c r="S50" s="18"/>
      <c r="T50" s="18"/>
      <c r="U50" s="18"/>
      <c r="V50" s="25"/>
    </row>
    <row r="51" spans="2:22" s="9" customFormat="1" ht="12.75">
      <c r="B51" s="13"/>
      <c r="C51" s="14"/>
      <c r="D51" s="14"/>
      <c r="E51" s="14"/>
      <c r="F51" s="14"/>
      <c r="G51" s="14"/>
      <c r="H51" s="14"/>
      <c r="I51" s="14"/>
      <c r="J51" s="14"/>
      <c r="K51" s="14"/>
      <c r="L51" s="14"/>
      <c r="M51" s="14"/>
      <c r="N51" s="14"/>
      <c r="O51" s="14"/>
      <c r="P51" s="14"/>
      <c r="Q51" s="14"/>
      <c r="R51" s="14"/>
      <c r="S51" s="14"/>
      <c r="T51" s="14"/>
      <c r="U51" s="14"/>
      <c r="V51" s="16"/>
    </row>
    <row r="52" spans="2:22" s="9" customFormat="1" ht="12.75">
      <c r="B52" s="13" t="s">
        <v>25</v>
      </c>
      <c r="C52" s="14"/>
      <c r="D52" s="14"/>
      <c r="E52" s="14"/>
      <c r="F52" s="14"/>
      <c r="G52" s="14"/>
      <c r="H52" s="14"/>
      <c r="I52" s="14"/>
      <c r="J52" s="14"/>
      <c r="K52" s="14"/>
      <c r="L52" s="14"/>
      <c r="M52" s="14"/>
      <c r="N52" s="14"/>
      <c r="O52" s="14"/>
      <c r="P52" s="14"/>
      <c r="Q52" s="14"/>
      <c r="R52" s="14"/>
      <c r="S52" s="14"/>
      <c r="T52" s="14"/>
      <c r="U52" s="14"/>
      <c r="V52" s="16"/>
    </row>
    <row r="53" spans="2:22" s="9" customFormat="1" ht="13.5" thickBot="1">
      <c r="B53" s="13"/>
      <c r="C53" s="18"/>
      <c r="D53" s="18" t="s">
        <v>17</v>
      </c>
      <c r="E53" s="27" t="s">
        <v>18</v>
      </c>
      <c r="F53" s="18" t="s">
        <v>19</v>
      </c>
      <c r="G53" s="14"/>
      <c r="H53" s="18"/>
      <c r="I53" s="18" t="s">
        <v>17</v>
      </c>
      <c r="J53" s="27" t="s">
        <v>20</v>
      </c>
      <c r="K53" s="18" t="s">
        <v>19</v>
      </c>
      <c r="L53" s="14"/>
      <c r="M53" s="18"/>
      <c r="N53" s="18" t="s">
        <v>17</v>
      </c>
      <c r="O53" s="27" t="s">
        <v>37</v>
      </c>
      <c r="P53" s="18" t="s">
        <v>19</v>
      </c>
      <c r="Q53" s="14"/>
      <c r="R53" s="18"/>
      <c r="S53" s="18" t="s">
        <v>17</v>
      </c>
      <c r="T53" s="27" t="s">
        <v>21</v>
      </c>
      <c r="U53" s="18" t="s">
        <v>19</v>
      </c>
      <c r="V53" s="16"/>
    </row>
    <row r="54" spans="2:22" s="9" customFormat="1" ht="12.75">
      <c r="B54" s="13"/>
      <c r="C54" s="14" t="s">
        <v>22</v>
      </c>
      <c r="D54" s="14">
        <v>1000</v>
      </c>
      <c r="E54" s="28"/>
      <c r="F54" s="14"/>
      <c r="G54" s="14"/>
      <c r="H54" s="14" t="s">
        <v>22</v>
      </c>
      <c r="I54" s="14">
        <v>-115</v>
      </c>
      <c r="J54" s="28"/>
      <c r="K54" s="14"/>
      <c r="L54" s="14"/>
      <c r="M54" s="14"/>
      <c r="N54" s="14"/>
      <c r="O54" s="28"/>
      <c r="P54" s="14"/>
      <c r="Q54" s="14"/>
      <c r="R54" s="14" t="s">
        <v>22</v>
      </c>
      <c r="S54" s="14">
        <f>1000-115</f>
        <v>885</v>
      </c>
      <c r="T54" s="28"/>
      <c r="U54" s="14"/>
      <c r="V54" s="16"/>
    </row>
    <row r="55" spans="2:22" s="9" customFormat="1" ht="12.75">
      <c r="B55" s="13"/>
      <c r="C55" s="14"/>
      <c r="D55" s="14"/>
      <c r="E55" s="29">
        <v>1005</v>
      </c>
      <c r="F55" s="14" t="s">
        <v>34</v>
      </c>
      <c r="G55" s="14"/>
      <c r="H55" s="14"/>
      <c r="I55" s="14"/>
      <c r="J55" s="29"/>
      <c r="K55" s="14"/>
      <c r="L55" s="14"/>
      <c r="M55" s="14"/>
      <c r="N55" s="14"/>
      <c r="O55" s="29">
        <v>5</v>
      </c>
      <c r="P55" s="14" t="s">
        <v>34</v>
      </c>
      <c r="Q55" s="14"/>
      <c r="R55" s="14"/>
      <c r="S55" s="14"/>
      <c r="T55" s="29">
        <f>1005+5</f>
        <v>1010</v>
      </c>
      <c r="U55" s="14" t="s">
        <v>34</v>
      </c>
      <c r="V55" s="16"/>
    </row>
    <row r="56" spans="2:22" s="9" customFormat="1" ht="12.75">
      <c r="B56" s="47" t="s">
        <v>64</v>
      </c>
      <c r="C56" s="14" t="s">
        <v>24</v>
      </c>
      <c r="D56" s="14">
        <f>1*120</f>
        <v>120</v>
      </c>
      <c r="E56" s="29"/>
      <c r="F56" s="14"/>
      <c r="G56" s="14"/>
      <c r="H56" s="14"/>
      <c r="I56" s="14"/>
      <c r="J56" s="29"/>
      <c r="K56" s="14"/>
      <c r="L56" s="14"/>
      <c r="M56" s="14" t="s">
        <v>24</v>
      </c>
      <c r="N56" s="14">
        <f>1*(125-120)</f>
        <v>5</v>
      </c>
      <c r="O56" s="29"/>
      <c r="P56" s="14"/>
      <c r="Q56" s="14"/>
      <c r="R56" s="14" t="s">
        <v>24</v>
      </c>
      <c r="S56" s="14">
        <f>1*125</f>
        <v>125</v>
      </c>
      <c r="T56" s="29"/>
      <c r="U56" s="14"/>
      <c r="V56" s="16"/>
    </row>
    <row r="57" spans="2:22" s="9" customFormat="1" ht="12.75">
      <c r="B57" s="17"/>
      <c r="C57" s="33" t="s">
        <v>53</v>
      </c>
      <c r="D57" s="33">
        <v>0</v>
      </c>
      <c r="E57" s="29"/>
      <c r="F57" s="14"/>
      <c r="G57" s="14"/>
      <c r="H57" s="33"/>
      <c r="I57" s="14"/>
      <c r="J57" s="29"/>
      <c r="K57" s="14"/>
      <c r="L57" s="14"/>
      <c r="M57" s="33"/>
      <c r="N57" s="14"/>
      <c r="O57" s="29"/>
      <c r="P57" s="14"/>
      <c r="Q57" s="14"/>
      <c r="R57" s="33" t="s">
        <v>53</v>
      </c>
      <c r="S57" s="33">
        <v>0</v>
      </c>
      <c r="T57" s="29"/>
      <c r="U57" s="14"/>
      <c r="V57" s="16"/>
    </row>
    <row r="58" spans="2:22" s="9" customFormat="1" ht="25.5">
      <c r="B58" s="17"/>
      <c r="C58" s="14"/>
      <c r="D58" s="14"/>
      <c r="E58" s="29">
        <v>115</v>
      </c>
      <c r="F58" s="14" t="s">
        <v>35</v>
      </c>
      <c r="G58" s="14"/>
      <c r="H58" s="14"/>
      <c r="I58" s="14"/>
      <c r="J58" s="29">
        <v>-115</v>
      </c>
      <c r="K58" s="14" t="s">
        <v>35</v>
      </c>
      <c r="L58" s="14"/>
      <c r="M58" s="14"/>
      <c r="N58" s="14"/>
      <c r="O58" s="29"/>
      <c r="P58" s="14"/>
      <c r="Q58" s="14"/>
      <c r="R58" s="14"/>
      <c r="S58" s="14"/>
      <c r="T58" s="29">
        <v>0</v>
      </c>
      <c r="U58" s="14" t="s">
        <v>35</v>
      </c>
      <c r="V58" s="16"/>
    </row>
    <row r="59" spans="2:22" s="9" customFormat="1" ht="13.5" thickBot="1">
      <c r="B59" s="13"/>
      <c r="C59" s="31"/>
      <c r="D59" s="31">
        <f>SUM(D53:D58)</f>
        <v>1120</v>
      </c>
      <c r="E59" s="32">
        <f>SUM(E53:E58)</f>
        <v>1120</v>
      </c>
      <c r="F59" s="31"/>
      <c r="G59" s="14"/>
      <c r="H59" s="31"/>
      <c r="I59" s="31">
        <f>SUM(I53:I58)</f>
        <v>-115</v>
      </c>
      <c r="J59" s="32">
        <f>SUM(J53:J58)</f>
        <v>-115</v>
      </c>
      <c r="K59" s="31"/>
      <c r="L59" s="14"/>
      <c r="M59" s="31"/>
      <c r="N59" s="31">
        <f>SUM(N53:N58)</f>
        <v>5</v>
      </c>
      <c r="O59" s="32">
        <f>SUM(O53:O58)</f>
        <v>5</v>
      </c>
      <c r="P59" s="31"/>
      <c r="Q59" s="14"/>
      <c r="R59" s="31"/>
      <c r="S59" s="31">
        <f>SUM(S53:S58)</f>
        <v>1010</v>
      </c>
      <c r="T59" s="32">
        <f>SUM(T53:T58)</f>
        <v>1010</v>
      </c>
      <c r="U59" s="31"/>
      <c r="V59" s="16"/>
    </row>
    <row r="60" spans="2:22" s="9" customFormat="1" ht="14.25" thickBot="1" thickTop="1">
      <c r="B60" s="36"/>
      <c r="C60" s="18"/>
      <c r="D60" s="18"/>
      <c r="E60" s="18"/>
      <c r="F60" s="18"/>
      <c r="G60" s="18"/>
      <c r="H60" s="18"/>
      <c r="I60" s="18"/>
      <c r="J60" s="18"/>
      <c r="K60" s="18"/>
      <c r="L60" s="18"/>
      <c r="M60" s="18"/>
      <c r="N60" s="18"/>
      <c r="O60" s="18"/>
      <c r="P60" s="18"/>
      <c r="Q60" s="18"/>
      <c r="R60" s="18"/>
      <c r="S60" s="18"/>
      <c r="T60" s="18"/>
      <c r="U60" s="18"/>
      <c r="V60" s="25"/>
    </row>
  </sheetData>
  <printOptions/>
  <pageMargins left="0.16" right="0.16" top="0.99" bottom="0.98" header="0.51" footer="0.51"/>
  <pageSetup fitToHeight="1" fitToWidth="1" horizontalDpi="600" verticalDpi="600" orientation="landscape" paperSize="9" scale="53" r:id="rId1"/>
  <headerFooter alignWithMargins="0">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Birger Christensen</cp:lastModifiedBy>
  <cp:lastPrinted>2011-04-06T11:04:39Z</cp:lastPrinted>
  <dcterms:created xsi:type="dcterms:W3CDTF">1996-11-12T13:28:11Z</dcterms:created>
  <dcterms:modified xsi:type="dcterms:W3CDTF">2012-02-29T14:41:28Z</dcterms:modified>
  <cp:category/>
  <cp:version/>
  <cp:contentType/>
  <cp:contentStatus/>
</cp:coreProperties>
</file>